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t-irie.yu\Desktop\"/>
    </mc:Choice>
  </mc:AlternateContent>
  <xr:revisionPtr revIDLastSave="0" documentId="13_ncr:1_{1781F4F1-8D61-4B01-AA81-FB3CDD0C722D}" xr6:coauthVersionLast="47" xr6:coauthVersionMax="47" xr10:uidLastSave="{00000000-0000-0000-0000-000000000000}"/>
  <workbookProtection workbookAlgorithmName="SHA-512" workbookHashValue="+mDTCpeZ2NPvItdImpk+96CNMYmt6tnL0E0Lx3ypUz1tyIawtzk6zTbbNMm7j2APgxz/RQSwTqL8KCXK2tyZog==" workbookSaltValue="GPFuKcBQL3CX4YbPpNJTZA==" workbookSpinCount="100000" lockStructure="1"/>
  <bookViews>
    <workbookView xWindow="-120" yWindow="-120" windowWidth="29040" windowHeight="15720" tabRatio="752" xr2:uid="{00000000-000D-0000-FFFF-FFFF00000000}"/>
  </bookViews>
  <sheets>
    <sheet name="見積発行依頼書（入力画面）" sheetId="14" r:id="rId1"/>
    <sheet name="使用申込書（入力画面）" sheetId="11" r:id="rId2"/>
    <sheet name="←シート保護（HP掲載時は…）非表示→" sheetId="23" state="hidden" r:id="rId3"/>
    <sheet name="記入例【非表示】" sheetId="25" state="hidden" r:id="rId4"/>
    <sheet name="入力規則【非表示】" sheetId="22" state="hidden" r:id="rId5"/>
  </sheets>
  <definedNames>
    <definedName name="_xlnm.Print_Area" localSheetId="3">記入例【非表示】!$A$1:$AA$53</definedName>
    <definedName name="_xlnm.Print_Area" localSheetId="0">'見積発行依頼書（入力画面）'!$A$1:$Y$91</definedName>
    <definedName name="_xlnm.Print_Area" localSheetId="1">'使用申込書（入力画面）'!$A$1:$AB$56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2" i="11" l="1"/>
  <c r="R52" i="11"/>
  <c r="O52" i="11"/>
  <c r="L52" i="11"/>
  <c r="O50" i="11"/>
  <c r="U51" i="11"/>
  <c r="T56" i="11"/>
  <c r="U50" i="11"/>
  <c r="H39" i="11"/>
  <c r="V47" i="11"/>
  <c r="H46" i="11"/>
  <c r="P25" i="14" l="1"/>
  <c r="P20" i="14"/>
  <c r="P15" i="14"/>
  <c r="R15" i="14" s="1"/>
  <c r="D32" i="22" s="1"/>
  <c r="W14" i="11"/>
  <c r="P29" i="11" s="1"/>
  <c r="R29" i="11" s="1"/>
  <c r="W13" i="11"/>
  <c r="Q13" i="11"/>
  <c r="Q14" i="11"/>
  <c r="P24" i="11" s="1"/>
  <c r="R24" i="11" s="1"/>
  <c r="P19" i="11"/>
  <c r="R19" i="11" s="1"/>
  <c r="Q9" i="11"/>
  <c r="Q9" i="25"/>
  <c r="E37" i="25"/>
  <c r="G35" i="25"/>
  <c r="R20" i="25"/>
  <c r="P19" i="25"/>
  <c r="R19" i="25" s="1"/>
  <c r="W14" i="25"/>
  <c r="P29" i="25" s="1"/>
  <c r="R29" i="25" s="1"/>
  <c r="Q14" i="25"/>
  <c r="P24" i="25" s="1"/>
  <c r="R24" i="25" s="1"/>
  <c r="W13" i="25"/>
  <c r="P28" i="25" s="1"/>
  <c r="R28" i="25" s="1"/>
  <c r="P23" i="25"/>
  <c r="R23" i="25" s="1"/>
  <c r="P18" i="25"/>
  <c r="R18" i="25" s="1"/>
  <c r="W12" i="25"/>
  <c r="P27" i="25" s="1"/>
  <c r="R27" i="25" s="1"/>
  <c r="P22" i="25"/>
  <c r="R22" i="25" s="1"/>
  <c r="K12" i="25"/>
  <c r="P17" i="25" s="1"/>
  <c r="R17" i="25" s="1"/>
  <c r="W11" i="25"/>
  <c r="Q11" i="25"/>
  <c r="W10" i="25"/>
  <c r="Q10" i="25"/>
  <c r="W9" i="25"/>
  <c r="P16" i="25"/>
  <c r="R16" i="25" s="1"/>
  <c r="S7" i="25"/>
  <c r="R25" i="25" s="1"/>
  <c r="P20" i="25"/>
  <c r="P15" i="25"/>
  <c r="X3" i="25"/>
  <c r="W3" i="25"/>
  <c r="G3" i="25"/>
  <c r="H48" i="11"/>
  <c r="U46" i="11"/>
  <c r="U48" i="11"/>
  <c r="Q10" i="11"/>
  <c r="Q11" i="11"/>
  <c r="Q12" i="11"/>
  <c r="W9" i="11"/>
  <c r="W10" i="11"/>
  <c r="W11" i="11"/>
  <c r="W12" i="11"/>
  <c r="G7" i="11"/>
  <c r="V3" i="11"/>
  <c r="M7" i="11"/>
  <c r="P20" i="11" s="1"/>
  <c r="S7" i="11"/>
  <c r="P25" i="11" s="1"/>
  <c r="R25" i="14" l="1"/>
  <c r="D42" i="22" s="1"/>
  <c r="C42" i="22"/>
  <c r="R20" i="14"/>
  <c r="D37" i="22" s="1"/>
  <c r="C37" i="22"/>
  <c r="C32" i="22"/>
  <c r="P21" i="25"/>
  <c r="R21" i="25" s="1"/>
  <c r="P26" i="25"/>
  <c r="R26" i="25" s="1"/>
  <c r="P25" i="25"/>
  <c r="R15" i="25"/>
  <c r="G4" i="11"/>
  <c r="P30" i="25" l="1"/>
  <c r="P31" i="25" s="1"/>
  <c r="P32" i="25" s="1"/>
  <c r="G3" i="11"/>
  <c r="H40" i="11" l="1"/>
  <c r="E37" i="11"/>
  <c r="P23" i="14"/>
  <c r="C40" i="22" s="1"/>
  <c r="P18" i="14"/>
  <c r="C35" i="22" s="1"/>
  <c r="P13" i="14"/>
  <c r="C30" i="22" s="1"/>
  <c r="B30" i="22" s="1"/>
  <c r="P22" i="14"/>
  <c r="P17" i="14"/>
  <c r="P15" i="11"/>
  <c r="R15" i="11"/>
  <c r="R22" i="14"/>
  <c r="D39" i="22" s="1"/>
  <c r="R17" i="14"/>
  <c r="D34" i="22" s="1"/>
  <c r="R12" i="14"/>
  <c r="D29" i="22" s="1"/>
  <c r="D46" i="22" s="1"/>
  <c r="T72" i="14" s="1"/>
  <c r="C39" i="22"/>
  <c r="C34" i="22"/>
  <c r="E34" i="14"/>
  <c r="S54" i="14" s="1"/>
  <c r="G3" i="14"/>
  <c r="C29" i="22"/>
  <c r="B46" i="22" s="1"/>
  <c r="C72" i="14" s="1"/>
  <c r="P12" i="14"/>
  <c r="R18" i="14" l="1"/>
  <c r="D35" i="22" s="1"/>
  <c r="R13" i="14"/>
  <c r="D30" i="22" s="1"/>
  <c r="P23" i="11"/>
  <c r="R23" i="11" s="1"/>
  <c r="H42" i="11"/>
  <c r="K37" i="11"/>
  <c r="I37" i="11"/>
  <c r="G37" i="11"/>
  <c r="G35" i="11"/>
  <c r="X3" i="11"/>
  <c r="W3" i="11"/>
  <c r="R3" i="11"/>
  <c r="O3" i="11"/>
  <c r="L3" i="11"/>
  <c r="I3" i="11"/>
  <c r="R25" i="11"/>
  <c r="R20" i="11"/>
  <c r="P28" i="11"/>
  <c r="R28" i="11" s="1"/>
  <c r="P27" i="11"/>
  <c r="R27" i="11" s="1"/>
  <c r="P22" i="11"/>
  <c r="R22" i="11" s="1"/>
  <c r="P21" i="11"/>
  <c r="R21" i="11" s="1"/>
  <c r="P18" i="11"/>
  <c r="R18" i="11" s="1"/>
  <c r="P17" i="11"/>
  <c r="R17" i="11" s="1"/>
  <c r="P26" i="14"/>
  <c r="P24" i="14"/>
  <c r="R23" i="14"/>
  <c r="D40" i="22" s="1"/>
  <c r="P21" i="14"/>
  <c r="P19" i="14"/>
  <c r="P14" i="14"/>
  <c r="C31" i="22" s="1"/>
  <c r="P16" i="14"/>
  <c r="C57" i="14"/>
  <c r="C61" i="14"/>
  <c r="C59" i="14"/>
  <c r="C56" i="14"/>
  <c r="H89" i="14"/>
  <c r="C62" i="14"/>
  <c r="R26" i="14" l="1"/>
  <c r="D43" i="22" s="1"/>
  <c r="C43" i="22"/>
  <c r="R21" i="14"/>
  <c r="D38" i="22" s="1"/>
  <c r="C38" i="22"/>
  <c r="R16" i="14"/>
  <c r="D33" i="22" s="1"/>
  <c r="C33" i="22"/>
  <c r="P26" i="11"/>
  <c r="R26" i="11" s="1"/>
  <c r="P16" i="11"/>
  <c r="R16" i="11" s="1"/>
  <c r="R14" i="14"/>
  <c r="D31" i="22" s="1"/>
  <c r="B31" i="22"/>
  <c r="R19" i="14"/>
  <c r="D36" i="22" s="1"/>
  <c r="C36" i="22"/>
  <c r="R24" i="14"/>
  <c r="D41" i="22" s="1"/>
  <c r="C41" i="22"/>
  <c r="B32" i="22" l="1"/>
  <c r="B33" i="22" s="1"/>
  <c r="B34" i="22" s="1"/>
  <c r="P30" i="11"/>
  <c r="P27" i="14"/>
  <c r="B35" i="22" l="1"/>
  <c r="P28" i="14"/>
  <c r="P29" i="14" s="1"/>
  <c r="T86" i="14"/>
  <c r="B36" i="22" l="1"/>
  <c r="B37" i="22" s="1"/>
  <c r="B38" i="22" s="1"/>
  <c r="T87" i="14"/>
  <c r="T88" i="14"/>
  <c r="S67" i="14"/>
  <c r="B39" i="22" l="1"/>
  <c r="P31" i="11"/>
  <c r="P32" i="11" s="1"/>
  <c r="B40" i="22" l="1"/>
  <c r="B41" i="22" l="1"/>
  <c r="B42" i="22" s="1"/>
  <c r="B43" i="22" s="1"/>
  <c r="B47" i="22" l="1"/>
  <c r="C73" i="14" s="1"/>
  <c r="D47" i="22"/>
  <c r="T73" i="14" s="1"/>
  <c r="D48" i="22"/>
  <c r="T74" i="14" s="1"/>
  <c r="B48" i="22"/>
  <c r="C74" i="14" s="1"/>
  <c r="D49" i="22"/>
  <c r="T75" i="14" s="1"/>
  <c r="B50" i="22"/>
  <c r="C76" i="14" s="1"/>
  <c r="B49" i="22"/>
  <c r="C75" i="14" s="1"/>
  <c r="D50" i="22"/>
  <c r="T76" i="14" s="1"/>
  <c r="B51" i="22"/>
  <c r="C77" i="14" s="1"/>
  <c r="D51" i="22"/>
  <c r="T77" i="14" s="1"/>
  <c r="B52" i="22"/>
  <c r="C78" i="14" s="1"/>
  <c r="D52" i="22"/>
  <c r="T78" i="14" s="1"/>
  <c r="B53" i="22"/>
  <c r="C79" i="14" s="1"/>
  <c r="B54" i="22"/>
  <c r="C80" i="14" s="1"/>
  <c r="D53" i="22"/>
  <c r="T79" i="14" s="1"/>
  <c r="D54" i="22"/>
  <c r="T80" i="14" s="1"/>
  <c r="B56" i="22"/>
  <c r="C82" i="14" s="1"/>
  <c r="D56" i="22"/>
  <c r="T82" i="14" s="1"/>
  <c r="B57" i="22"/>
  <c r="C83" i="14" s="1"/>
  <c r="B55" i="22"/>
  <c r="C81" i="14" s="1"/>
  <c r="D55" i="22"/>
  <c r="T81" i="14" s="1"/>
  <c r="B59" i="22"/>
  <c r="C85" i="14" s="1"/>
  <c r="B58" i="22"/>
  <c r="C84" i="14" s="1"/>
  <c r="D57" i="22"/>
  <c r="T83" i="14" s="1"/>
  <c r="D58" i="22"/>
  <c r="T84" i="14" s="1"/>
  <c r="D59" i="22"/>
  <c r="T8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入江琢士</author>
  </authors>
  <commentList>
    <comment ref="H41" authorId="0" shapeId="0" xr:uid="{C6A7D237-0948-4275-88FD-CD3933007660}">
      <text>
        <r>
          <rPr>
            <b/>
            <sz val="9"/>
            <color indexed="81"/>
            <rFont val="MS P ゴシック"/>
            <family val="3"/>
            <charset val="128"/>
          </rPr>
          <t>下記の請求書システムにて、部署ごとの登録（発行）を希望される方はその部署名までご記入ください。</t>
        </r>
      </text>
    </comment>
    <comment ref="O45" authorId="0" shapeId="0" xr:uid="{84AFF8B8-AE35-451D-B1E1-EC3489A66ED3}">
      <text>
        <r>
          <rPr>
            <b/>
            <sz val="9"/>
            <color indexed="81"/>
            <rFont val="MS P ゴシック"/>
            <family val="3"/>
            <charset val="128"/>
          </rPr>
          <t>当支部とのやりとりがあるかどうかを基準としてください。</t>
        </r>
        <r>
          <rPr>
            <sz val="9"/>
            <color indexed="81"/>
            <rFont val="MS P ゴシック"/>
            <family val="3"/>
            <charset val="128"/>
          </rPr>
          <t xml:space="preserve">
</t>
        </r>
        <r>
          <rPr>
            <b/>
            <sz val="9"/>
            <color indexed="81"/>
            <rFont val="MS P ゴシック"/>
            <family val="3"/>
            <charset val="128"/>
          </rPr>
          <t>（別会社との取引のためにアカウントはあるが、当支部とのシステムでのやりとりが初めての場合は未登録としてください）</t>
        </r>
      </text>
    </comment>
    <comment ref="U45" authorId="0" shapeId="0" xr:uid="{92616B29-C2DF-4ACA-B5C4-D14A25F56D9E}">
      <text>
        <r>
          <rPr>
            <b/>
            <sz val="9"/>
            <color indexed="81"/>
            <rFont val="MS P ゴシック"/>
            <family val="3"/>
            <charset val="128"/>
          </rPr>
          <t>令和６年１月より請求書の発行がシステムでの発行となりました。
すでに登録済みの方は登録済みを選択してください。
未登録の方は、申込後に登録の案内をお送りします。
そちらの手順にしたがって登録してください。（無料です。）
登録単位は、会社（団体）で１つのアカウントか
部署ごとでのアカウントかを選択してください。
※その他の場合（支店、室など）は下の欄に手入力してください。
※未登録の方も利用日までに登録いただきますので、
　希望の登録単位を選択してください。</t>
        </r>
      </text>
    </comment>
    <comment ref="L47" authorId="0" shapeId="0" xr:uid="{12E9C609-DD62-44FD-947E-3E93207FFB23}">
      <text>
        <r>
          <rPr>
            <b/>
            <sz val="9"/>
            <color indexed="81"/>
            <rFont val="MS P ゴシック"/>
            <family val="3"/>
            <charset val="128"/>
          </rPr>
          <t>請求書システムが未登録の方は登録案内をお送りします。
アカウント管理を行う予定の方のアドレスをご記入ください。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入江琢士</author>
  </authors>
  <commentList>
    <comment ref="G34" authorId="0" shapeId="0" xr:uid="{C66D2070-3D77-448B-BBCD-8DF6DD02AF0F}">
      <text>
        <r>
          <rPr>
            <b/>
            <sz val="9"/>
            <color indexed="81"/>
            <rFont val="MS P ゴシック"/>
            <family val="3"/>
            <charset val="128"/>
          </rPr>
          <t>令和６年１月より請求書の発行がシステムでの発行となったため、
ご希望の記載方法に対応できない場合があります。
あらかじめご了承ください。
【対応できない例】
　登録：●●株式会社　／　あて名：▲▲委員会　事務局
　登録：××株式会社　／　あて名：個人名
※所属する会社／団体と別のアカウントを作成いただいても構いません。　
※●●株式会社（▲▲委員会　事務局）という登録も可能です。
　ただし、同じアカウントで●●株式会社あての請求書と使い分けることは
　できません。（全て「●●株式会社（▲▲委員会　事務局）」名義になります。）
※大阪府の方は「大阪府知事（　部署名　）」の形で発行させていただきます。</t>
        </r>
      </text>
    </comment>
    <comment ref="H46" authorId="0" shapeId="0" xr:uid="{A62B8B3F-CC13-477F-AD0E-11E6CD8BBEFE}">
      <text>
        <r>
          <rPr>
            <b/>
            <sz val="9"/>
            <color indexed="81"/>
            <rFont val="MS P ゴシック"/>
            <family val="3"/>
            <charset val="128"/>
          </rPr>
          <t>下記の請求書システムにて、部署ごとの登録（発行）を希望される方はその部署名までご記入ください。</t>
        </r>
      </text>
    </comment>
    <comment ref="O50" authorId="0" shapeId="0" xr:uid="{863D5BB0-4F92-4E7E-978F-9FF69F609F93}">
      <text>
        <r>
          <rPr>
            <b/>
            <sz val="9"/>
            <color indexed="81"/>
            <rFont val="MS P ゴシック"/>
            <family val="3"/>
            <charset val="128"/>
          </rPr>
          <t>当支部とのやりとりがあるかどうかを基準としてください。
（別会社との取引のためにアカウントはあるが、当支部とのシステムでのやりとりが初めての場合は未登録としてください）</t>
        </r>
      </text>
    </comment>
    <comment ref="U50" authorId="0" shapeId="0" xr:uid="{116C1028-B757-4911-BB39-8C51422E6658}">
      <text>
        <r>
          <rPr>
            <b/>
            <sz val="9"/>
            <color indexed="81"/>
            <rFont val="MS P ゴシック"/>
            <family val="3"/>
            <charset val="128"/>
          </rPr>
          <t>令和６年１月より請求書の発行がシステムでの発行となりました。
すでに登録済みの方は登録済みを選択してください。
未登録の方は、申込後に登録の案内をお送りします。
そちらの手順にしたがって登録してください。（無料です。）
登録単位は、会社（団体）で１つのアカウントか
部署ごとでのアカウントかを選択してください。
※その他の場合（支店、室など）は下の欄に手入力してください。
※未登録の方も利用日までに登録いただきますので、
　希望の登録単位を選択してください。</t>
        </r>
      </text>
    </comment>
    <comment ref="L52" authorId="0" shapeId="0" xr:uid="{06AE2FE6-2B32-4D60-AB48-0F2DD67C047C}">
      <text>
        <r>
          <rPr>
            <b/>
            <sz val="9"/>
            <color indexed="81"/>
            <rFont val="MS P ゴシック"/>
            <family val="3"/>
            <charset val="128"/>
          </rPr>
          <t>請求書システムが未登録の方は登録案内をお送りします。
アカウント管理を行う予定の方のアドレスをご記入ください。</t>
        </r>
      </text>
    </comment>
  </commentList>
</comments>
</file>

<file path=xl/sharedStrings.xml><?xml version="1.0" encoding="utf-8"?>
<sst xmlns="http://schemas.openxmlformats.org/spreadsheetml/2006/main" count="441" uniqueCount="156">
  <si>
    <t>大阪赤十字会館会議室使用にかかる見積発行依頼書</t>
    <rPh sb="0" eb="2">
      <t>オオサカ</t>
    </rPh>
    <rPh sb="2" eb="5">
      <t>セキジュウジ</t>
    </rPh>
    <rPh sb="5" eb="7">
      <t>カイカン</t>
    </rPh>
    <rPh sb="7" eb="10">
      <t>カイギシツ</t>
    </rPh>
    <rPh sb="10" eb="12">
      <t>シヨウ</t>
    </rPh>
    <rPh sb="16" eb="18">
      <t>ミツモリ</t>
    </rPh>
    <rPh sb="18" eb="20">
      <t>ハッコウ</t>
    </rPh>
    <rPh sb="20" eb="22">
      <t>イライ</t>
    </rPh>
    <rPh sb="22" eb="23">
      <t>ショ</t>
    </rPh>
    <phoneticPr fontId="1"/>
  </si>
  <si>
    <t>使用日時</t>
    <rPh sb="0" eb="2">
      <t>シヨウ</t>
    </rPh>
    <rPh sb="2" eb="4">
      <t>ニチジ</t>
    </rPh>
    <phoneticPr fontId="1"/>
  </si>
  <si>
    <t>年</t>
    <rPh sb="0" eb="1">
      <t>ネン</t>
    </rPh>
    <phoneticPr fontId="1"/>
  </si>
  <si>
    <t>月</t>
    <rPh sb="0" eb="1">
      <t>ツキ</t>
    </rPh>
    <phoneticPr fontId="1"/>
  </si>
  <si>
    <t>日</t>
    <rPh sb="0" eb="1">
      <t>ニチ</t>
    </rPh>
    <phoneticPr fontId="1"/>
  </si>
  <si>
    <t>曜日</t>
    <rPh sb="0" eb="2">
      <t>ヨウビ</t>
    </rPh>
    <phoneticPr fontId="1"/>
  </si>
  <si>
    <t>借用
時間</t>
    <rPh sb="0" eb="2">
      <t>シャクヨウ</t>
    </rPh>
    <rPh sb="3" eb="5">
      <t>ジカン</t>
    </rPh>
    <phoneticPr fontId="1"/>
  </si>
  <si>
    <t>会議・研修名
（予定）</t>
    <rPh sb="0" eb="2">
      <t>カイギ</t>
    </rPh>
    <rPh sb="3" eb="5">
      <t>ケンシュウ</t>
    </rPh>
    <rPh sb="5" eb="6">
      <t>メイ</t>
    </rPh>
    <rPh sb="8" eb="10">
      <t>ヨテイ</t>
    </rPh>
    <phoneticPr fontId="1"/>
  </si>
  <si>
    <t>使用室名</t>
    <rPh sb="0" eb="2">
      <t>シヨウ</t>
    </rPh>
    <rPh sb="2" eb="3">
      <t>シツ</t>
    </rPh>
    <rPh sb="3" eb="4">
      <t>メイ</t>
    </rPh>
    <phoneticPr fontId="1"/>
  </si>
  <si>
    <t>使用
備品
（有償）</t>
    <rPh sb="0" eb="2">
      <t>シヨウ</t>
    </rPh>
    <rPh sb="3" eb="5">
      <t>ビヒン</t>
    </rPh>
    <rPh sb="7" eb="9">
      <t>ユウショウ</t>
    </rPh>
    <phoneticPr fontId="1"/>
  </si>
  <si>
    <t>マイク</t>
    <phoneticPr fontId="1"/>
  </si>
  <si>
    <t>有線</t>
    <rPh sb="0" eb="2">
      <t>ユウセン</t>
    </rPh>
    <phoneticPr fontId="1"/>
  </si>
  <si>
    <t>卓上</t>
    <rPh sb="0" eb="2">
      <t>タクジョウ</t>
    </rPh>
    <phoneticPr fontId="1"/>
  </si>
  <si>
    <t>本</t>
    <rPh sb="0" eb="1">
      <t>ホン</t>
    </rPh>
    <phoneticPr fontId="1"/>
  </si>
  <si>
    <t>スタンド</t>
    <phoneticPr fontId="1"/>
  </si>
  <si>
    <t>ワイヤレス</t>
  </si>
  <si>
    <t>ワイヤレス</t>
    <phoneticPr fontId="1"/>
  </si>
  <si>
    <t>その他</t>
    <rPh sb="2" eb="3">
      <t>タ</t>
    </rPh>
    <phoneticPr fontId="1"/>
  </si>
  <si>
    <t>ホワイトボード</t>
    <phoneticPr fontId="1"/>
  </si>
  <si>
    <t>台</t>
    <rPh sb="0" eb="1">
      <t>ダイ</t>
    </rPh>
    <phoneticPr fontId="1"/>
  </si>
  <si>
    <t>ホワイトボード</t>
  </si>
  <si>
    <t>スクリーン</t>
    <phoneticPr fontId="1"/>
  </si>
  <si>
    <t>スクリーン</t>
  </si>
  <si>
    <t>プロジェクター</t>
    <phoneticPr fontId="1"/>
  </si>
  <si>
    <t>プロジェクター</t>
  </si>
  <si>
    <t>使用料金</t>
    <rPh sb="0" eb="2">
      <t>シヨウ</t>
    </rPh>
    <rPh sb="2" eb="4">
      <t>リョウキン</t>
    </rPh>
    <phoneticPr fontId="1"/>
  </si>
  <si>
    <t>使用室①</t>
    <rPh sb="0" eb="2">
      <t>シヨウ</t>
    </rPh>
    <rPh sb="2" eb="3">
      <t>シツ</t>
    </rPh>
    <phoneticPr fontId="1"/>
  </si>
  <si>
    <t>室料</t>
    <rPh sb="0" eb="2">
      <t>シツリョウ</t>
    </rPh>
    <phoneticPr fontId="1"/>
  </si>
  <si>
    <t>使用室②</t>
    <rPh sb="0" eb="2">
      <t>シヨウ</t>
    </rPh>
    <rPh sb="2" eb="3">
      <t>シツ</t>
    </rPh>
    <phoneticPr fontId="1"/>
  </si>
  <si>
    <t>使用室③</t>
    <rPh sb="0" eb="2">
      <t>シヨウ</t>
    </rPh>
    <rPh sb="2" eb="3">
      <t>シツ</t>
    </rPh>
    <phoneticPr fontId="1"/>
  </si>
  <si>
    <t>小計</t>
    <rPh sb="0" eb="1">
      <t>ショウ</t>
    </rPh>
    <rPh sb="1" eb="2">
      <t>ケイ</t>
    </rPh>
    <phoneticPr fontId="1"/>
  </si>
  <si>
    <t>消費税</t>
    <rPh sb="0" eb="3">
      <t>ショウヒゼイ</t>
    </rPh>
    <phoneticPr fontId="1"/>
  </si>
  <si>
    <t>合計</t>
    <rPh sb="0" eb="2">
      <t>ゴウケイ</t>
    </rPh>
    <phoneticPr fontId="1"/>
  </si>
  <si>
    <t>見積書のあて名</t>
    <rPh sb="0" eb="3">
      <t>ミツモリショ</t>
    </rPh>
    <rPh sb="6" eb="7">
      <t>ナ</t>
    </rPh>
    <phoneticPr fontId="1"/>
  </si>
  <si>
    <t>見積書の受理方法</t>
    <phoneticPr fontId="1"/>
  </si>
  <si>
    <t>　　上記のとおり申込みます。</t>
    <rPh sb="2" eb="4">
      <t>ジョウキ</t>
    </rPh>
    <rPh sb="8" eb="9">
      <t>モウ</t>
    </rPh>
    <rPh sb="9" eb="10">
      <t>コ</t>
    </rPh>
    <phoneticPr fontId="1"/>
  </si>
  <si>
    <t>〒</t>
    <phoneticPr fontId="1"/>
  </si>
  <si>
    <t>住所</t>
    <rPh sb="0" eb="1">
      <t>スミ</t>
    </rPh>
    <rPh sb="1" eb="2">
      <t>ショ</t>
    </rPh>
    <phoneticPr fontId="1"/>
  </si>
  <si>
    <t>社名／団体名</t>
    <rPh sb="0" eb="2">
      <t>シャメイ</t>
    </rPh>
    <rPh sb="3" eb="5">
      <t>ダンタイ</t>
    </rPh>
    <rPh sb="5" eb="6">
      <t>メイ</t>
    </rPh>
    <phoneticPr fontId="1"/>
  </si>
  <si>
    <t>所属</t>
    <rPh sb="0" eb="1">
      <t>ショ</t>
    </rPh>
    <rPh sb="1" eb="2">
      <t>ゾク</t>
    </rPh>
    <phoneticPr fontId="1"/>
  </si>
  <si>
    <t>TEL.</t>
    <phoneticPr fontId="1"/>
  </si>
  <si>
    <t>（内線：</t>
    <rPh sb="1" eb="3">
      <t>ナイセン</t>
    </rPh>
    <phoneticPr fontId="1"/>
  </si>
  <si>
    <t>）</t>
    <phoneticPr fontId="1"/>
  </si>
  <si>
    <t>申込担当者名</t>
    <rPh sb="0" eb="2">
      <t>モウシコミ</t>
    </rPh>
    <rPh sb="2" eb="5">
      <t>タントウシャ</t>
    </rPh>
    <rPh sb="5" eb="6">
      <t>メイ</t>
    </rPh>
    <phoneticPr fontId="1"/>
  </si>
  <si>
    <t>FAX.</t>
    <phoneticPr fontId="1"/>
  </si>
  <si>
    <t>日本赤十字社大阪府支部</t>
    <rPh sb="0" eb="2">
      <t>ニホン</t>
    </rPh>
    <rPh sb="2" eb="5">
      <t>セキジュウジ</t>
    </rPh>
    <rPh sb="5" eb="6">
      <t>シャ</t>
    </rPh>
    <rPh sb="6" eb="9">
      <t>オオサカフ</t>
    </rPh>
    <rPh sb="9" eb="11">
      <t>シブ</t>
    </rPh>
    <phoneticPr fontId="1"/>
  </si>
  <si>
    <t>送信先</t>
    <rPh sb="0" eb="2">
      <t>ソウシン</t>
    </rPh>
    <rPh sb="2" eb="3">
      <t>サキ</t>
    </rPh>
    <phoneticPr fontId="1"/>
  </si>
  <si>
    <t>　大阪赤十字会館　会場担当</t>
    <rPh sb="1" eb="3">
      <t>オオサカ</t>
    </rPh>
    <rPh sb="3" eb="6">
      <t>セキジュウジ</t>
    </rPh>
    <rPh sb="6" eb="8">
      <t>カイカン</t>
    </rPh>
    <rPh sb="9" eb="11">
      <t>カイジョウ</t>
    </rPh>
    <rPh sb="11" eb="13">
      <t>タントウ</t>
    </rPh>
    <phoneticPr fontId="1"/>
  </si>
  <si>
    <t>　メール：kaigisitu@osaka.jrc.or.jp</t>
    <phoneticPr fontId="1"/>
  </si>
  <si>
    <t>見積書</t>
    <rPh sb="0" eb="3">
      <t>ミツモリショ</t>
    </rPh>
    <phoneticPr fontId="1"/>
  </si>
  <si>
    <t>〒540-0008　</t>
    <phoneticPr fontId="1"/>
  </si>
  <si>
    <t>大阪市中央区大手前2丁目1番7号</t>
  </si>
  <si>
    <t>ＴＥＬ　06-6943-0765</t>
    <phoneticPr fontId="1"/>
  </si>
  <si>
    <t>ＦＡＸ　06-6941-2038</t>
    <phoneticPr fontId="1"/>
  </si>
  <si>
    <t>下記のとおり、お見積申し上げます。</t>
    <rPh sb="0" eb="2">
      <t>カキ</t>
    </rPh>
    <rPh sb="8" eb="10">
      <t>ミツモ</t>
    </rPh>
    <rPh sb="10" eb="11">
      <t>モウ</t>
    </rPh>
    <rPh sb="12" eb="13">
      <t>ア</t>
    </rPh>
    <phoneticPr fontId="1"/>
  </si>
  <si>
    <t>お見積金額</t>
    <rPh sb="1" eb="3">
      <t>ミツモリ</t>
    </rPh>
    <rPh sb="3" eb="5">
      <t>キンガク</t>
    </rPh>
    <phoneticPr fontId="1"/>
  </si>
  <si>
    <t>記</t>
    <rPh sb="0" eb="1">
      <t>キ</t>
    </rPh>
    <phoneticPr fontId="1"/>
  </si>
  <si>
    <t>品　名</t>
    <rPh sb="0" eb="1">
      <t>ヒン</t>
    </rPh>
    <rPh sb="2" eb="3">
      <t>メイ</t>
    </rPh>
    <phoneticPr fontId="1"/>
  </si>
  <si>
    <t>金  額（円）</t>
    <rPh sb="0" eb="1">
      <t>キン</t>
    </rPh>
    <rPh sb="3" eb="4">
      <t>ガク</t>
    </rPh>
    <rPh sb="5" eb="6">
      <t>エン</t>
    </rPh>
    <phoneticPr fontId="1"/>
  </si>
  <si>
    <t>小  計</t>
    <rPh sb="0" eb="1">
      <t>ショウ</t>
    </rPh>
    <rPh sb="3" eb="4">
      <t>ケイ</t>
    </rPh>
    <phoneticPr fontId="1"/>
  </si>
  <si>
    <t>合  計</t>
    <rPh sb="0" eb="1">
      <t>ア</t>
    </rPh>
    <rPh sb="3" eb="4">
      <t>ケイ</t>
    </rPh>
    <phoneticPr fontId="1"/>
  </si>
  <si>
    <t>備考：使用日時：</t>
    <rPh sb="0" eb="2">
      <t>ビコウ</t>
    </rPh>
    <rPh sb="3" eb="5">
      <t>シヨウ</t>
    </rPh>
    <rPh sb="5" eb="7">
      <t>ニチジ</t>
    </rPh>
    <phoneticPr fontId="1"/>
  </si>
  <si>
    <t>人間を救うのは、人間だ。　　Our world. Your move.</t>
    <rPh sb="0" eb="2">
      <t>ニンゲン</t>
    </rPh>
    <rPh sb="3" eb="4">
      <t>スク</t>
    </rPh>
    <rPh sb="8" eb="10">
      <t>ニンゲン</t>
    </rPh>
    <phoneticPr fontId="1"/>
  </si>
  <si>
    <t>大阪赤十字会館会議室使用申込書</t>
    <rPh sb="0" eb="2">
      <t>オオサカ</t>
    </rPh>
    <rPh sb="2" eb="5">
      <t>セキジュウジ</t>
    </rPh>
    <rPh sb="5" eb="7">
      <t>カイカン</t>
    </rPh>
    <rPh sb="7" eb="10">
      <t>カイギシツ</t>
    </rPh>
    <rPh sb="10" eb="12">
      <t>シヨウ</t>
    </rPh>
    <rPh sb="12" eb="15">
      <t>モウシコミショ</t>
    </rPh>
    <phoneticPr fontId="1"/>
  </si>
  <si>
    <t>表示名</t>
    <rPh sb="0" eb="2">
      <t>ヒョウジ</t>
    </rPh>
    <rPh sb="2" eb="3">
      <t>メイ</t>
    </rPh>
    <phoneticPr fontId="1"/>
  </si>
  <si>
    <t>開始時刻</t>
    <rPh sb="0" eb="2">
      <t>カイシ</t>
    </rPh>
    <rPh sb="2" eb="4">
      <t>ジコク</t>
    </rPh>
    <phoneticPr fontId="1"/>
  </si>
  <si>
    <t>時</t>
    <rPh sb="0" eb="1">
      <t>トキ</t>
    </rPh>
    <phoneticPr fontId="1"/>
  </si>
  <si>
    <t>分</t>
    <rPh sb="0" eb="1">
      <t>フン</t>
    </rPh>
    <phoneticPr fontId="1"/>
  </si>
  <si>
    <t>から</t>
    <phoneticPr fontId="1"/>
  </si>
  <si>
    <t>総人数</t>
    <phoneticPr fontId="1"/>
  </si>
  <si>
    <t>人</t>
    <rPh sb="0" eb="1">
      <t>ニン</t>
    </rPh>
    <phoneticPr fontId="1"/>
  </si>
  <si>
    <t>使用目的</t>
    <rPh sb="0" eb="2">
      <t>シヨウ</t>
    </rPh>
    <rPh sb="2" eb="4">
      <t>モクテキ</t>
    </rPh>
    <phoneticPr fontId="1"/>
  </si>
  <si>
    <t>配置</t>
    <rPh sb="0" eb="2">
      <t>ハイチ</t>
    </rPh>
    <phoneticPr fontId="1"/>
  </si>
  <si>
    <t>スクリーン</t>
    <rPh sb="0" eb="1">
      <t>リッシキ</t>
    </rPh>
    <phoneticPr fontId="1"/>
  </si>
  <si>
    <t>自立式スクリーン</t>
    <rPh sb="0" eb="3">
      <t>ジリツシキ</t>
    </rPh>
    <phoneticPr fontId="1"/>
  </si>
  <si>
    <t>↓当支部記入欄</t>
    <rPh sb="1" eb="2">
      <t>トウ</t>
    </rPh>
    <rPh sb="2" eb="4">
      <t>シブ</t>
    </rPh>
    <rPh sb="4" eb="6">
      <t>キニュウ</t>
    </rPh>
    <rPh sb="6" eb="7">
      <t>ラン</t>
    </rPh>
    <phoneticPr fontId="1"/>
  </si>
  <si>
    <t>事務局長</t>
    <rPh sb="0" eb="3">
      <t>ジムキョク</t>
    </rPh>
    <phoneticPr fontId="1"/>
  </si>
  <si>
    <t>総務課長</t>
    <phoneticPr fontId="1"/>
  </si>
  <si>
    <t>請求者のあて名</t>
    <rPh sb="0" eb="3">
      <t>セイキュウシャ</t>
    </rPh>
    <rPh sb="6" eb="7">
      <t>ナ</t>
    </rPh>
    <phoneticPr fontId="1"/>
  </si>
  <si>
    <t>企画財務係長</t>
    <rPh sb="0" eb="2">
      <t>キカク</t>
    </rPh>
    <rPh sb="2" eb="4">
      <t>ザイム</t>
    </rPh>
    <rPh sb="4" eb="6">
      <t>カカリチョウ</t>
    </rPh>
    <phoneticPr fontId="1"/>
  </si>
  <si>
    <t>担当主事</t>
    <rPh sb="0" eb="4">
      <t>タントウシュジ</t>
    </rPh>
    <phoneticPr fontId="1"/>
  </si>
  <si>
    <t>使用責任者名</t>
    <rPh sb="0" eb="2">
      <t>シヨウ</t>
    </rPh>
    <rPh sb="2" eb="4">
      <t>セキニン</t>
    </rPh>
    <rPh sb="4" eb="5">
      <t>シャ</t>
    </rPh>
    <rPh sb="5" eb="6">
      <t>メイ</t>
    </rPh>
    <phoneticPr fontId="1"/>
  </si>
  <si>
    <t>（役職）</t>
    <rPh sb="1" eb="3">
      <t>ヤクショク</t>
    </rPh>
    <phoneticPr fontId="1"/>
  </si>
  <si>
    <t>所属</t>
    <rPh sb="0" eb="2">
      <t>ショゾク</t>
    </rPh>
    <phoneticPr fontId="1"/>
  </si>
  <si>
    <t>担当者受付</t>
    <rPh sb="0" eb="3">
      <t>タントウシャ</t>
    </rPh>
    <rPh sb="3" eb="5">
      <t>ウケツケ</t>
    </rPh>
    <phoneticPr fontId="1"/>
  </si>
  <si>
    <t>金</t>
  </si>
  <si>
    <t>13時～17時</t>
    <rPh sb="2" eb="3">
      <t>ジ</t>
    </rPh>
    <rPh sb="6" eb="7">
      <t>ジ</t>
    </rPh>
    <phoneticPr fontId="8"/>
  </si>
  <si>
    <t>日本赤十字社　総務担当者会議</t>
    <rPh sb="0" eb="2">
      <t>ニホン</t>
    </rPh>
    <rPh sb="2" eb="5">
      <t>セキジュウジ</t>
    </rPh>
    <rPh sb="5" eb="6">
      <t>シャ</t>
    </rPh>
    <rPh sb="7" eb="9">
      <t>ソウム</t>
    </rPh>
    <rPh sb="9" eb="11">
      <t>タントウ</t>
    </rPh>
    <rPh sb="12" eb="14">
      <t>カイギ</t>
    </rPh>
    <phoneticPr fontId="1"/>
  </si>
  <si>
    <t>00</t>
    <phoneticPr fontId="1"/>
  </si>
  <si>
    <t>会議</t>
    <rPh sb="0" eb="2">
      <t>カイギ</t>
    </rPh>
    <phoneticPr fontId="1"/>
  </si>
  <si>
    <t>301会議室</t>
  </si>
  <si>
    <t>304会議室</t>
  </si>
  <si>
    <t>教室型</t>
    <rPh sb="0" eb="3">
      <t>キョウシツガタ</t>
    </rPh>
    <phoneticPr fontId="1"/>
  </si>
  <si>
    <t>ロ型</t>
    <rPh sb="1" eb="2">
      <t>ガタ</t>
    </rPh>
    <phoneticPr fontId="1"/>
  </si>
  <si>
    <t>使用備品
（有償）</t>
    <rPh sb="0" eb="2">
      <t>シヨウ</t>
    </rPh>
    <rPh sb="2" eb="4">
      <t>ビヒン</t>
    </rPh>
    <rPh sb="6" eb="8">
      <t>ユウショウ</t>
    </rPh>
    <phoneticPr fontId="1"/>
  </si>
  <si>
    <t>総務部長</t>
    <rPh sb="0" eb="2">
      <t>ソウム</t>
    </rPh>
    <rPh sb="2" eb="4">
      <t>ブチョウ</t>
    </rPh>
    <phoneticPr fontId="1"/>
  </si>
  <si>
    <t>課長級</t>
    <rPh sb="0" eb="3">
      <t>カチョウキュウ</t>
    </rPh>
    <phoneticPr fontId="1"/>
  </si>
  <si>
    <t>係長級</t>
    <rPh sb="0" eb="3">
      <t>カカリチョウキュウ</t>
    </rPh>
    <phoneticPr fontId="1"/>
  </si>
  <si>
    <t>540-0008</t>
    <phoneticPr fontId="1"/>
  </si>
  <si>
    <t>大阪市中央区大手前２丁目１番７号</t>
    <rPh sb="0" eb="3">
      <t>オオサカシ</t>
    </rPh>
    <rPh sb="3" eb="6">
      <t>チュウオウク</t>
    </rPh>
    <rPh sb="6" eb="8">
      <t>オオテ</t>
    </rPh>
    <rPh sb="8" eb="9">
      <t>マエ</t>
    </rPh>
    <rPh sb="10" eb="12">
      <t>チョウメ</t>
    </rPh>
    <rPh sb="13" eb="14">
      <t>バン</t>
    </rPh>
    <rPh sb="15" eb="16">
      <t>ゴウ</t>
    </rPh>
    <phoneticPr fontId="1"/>
  </si>
  <si>
    <t>主事級</t>
    <rPh sb="0" eb="2">
      <t>シュジ</t>
    </rPh>
    <rPh sb="2" eb="3">
      <t>キュウ</t>
    </rPh>
    <phoneticPr fontId="1"/>
  </si>
  <si>
    <t>●●　●●</t>
    <phoneticPr fontId="1"/>
  </si>
  <si>
    <t>総務部　総務課</t>
    <rPh sb="0" eb="2">
      <t>ソウム</t>
    </rPh>
    <rPh sb="2" eb="3">
      <t>ブ</t>
    </rPh>
    <rPh sb="4" eb="7">
      <t>ソウムカ</t>
    </rPh>
    <phoneticPr fontId="1"/>
  </si>
  <si>
    <t>06-6943-0765</t>
    <phoneticPr fontId="1"/>
  </si>
  <si>
    <t>▲▲　▲▲</t>
    <phoneticPr fontId="1"/>
  </si>
  <si>
    <t>06-6941-2038</t>
    <phoneticPr fontId="1"/>
  </si>
  <si>
    <t>　大阪赤十字会館　貸室係</t>
    <rPh sb="1" eb="3">
      <t>オオサカ</t>
    </rPh>
    <rPh sb="3" eb="6">
      <t>セキジュウジ</t>
    </rPh>
    <rPh sb="6" eb="8">
      <t>カイカン</t>
    </rPh>
    <rPh sb="9" eb="11">
      <t>カシシツ</t>
    </rPh>
    <rPh sb="11" eb="12">
      <t>カカリ</t>
    </rPh>
    <phoneticPr fontId="1"/>
  </si>
  <si>
    <t>(R4.1.1)</t>
    <phoneticPr fontId="1"/>
  </si>
  <si>
    <t>部屋名リスト</t>
    <rPh sb="0" eb="2">
      <t>ヘヤ</t>
    </rPh>
    <rPh sb="2" eb="3">
      <t>メイ</t>
    </rPh>
    <phoneticPr fontId="1"/>
  </si>
  <si>
    <t>曜日リスト</t>
    <rPh sb="0" eb="2">
      <t>ヨウビ</t>
    </rPh>
    <phoneticPr fontId="1"/>
  </si>
  <si>
    <t>利用時間リスト</t>
    <rPh sb="0" eb="2">
      <t>リヨウ</t>
    </rPh>
    <rPh sb="2" eb="4">
      <t>ジカン</t>
    </rPh>
    <phoneticPr fontId="1"/>
  </si>
  <si>
    <t>配置リスト</t>
    <rPh sb="0" eb="2">
      <t>ハイチ</t>
    </rPh>
    <phoneticPr fontId="1"/>
  </si>
  <si>
    <t>ホワイトボード・スクリーン</t>
    <phoneticPr fontId="1"/>
  </si>
  <si>
    <t>101会議室</t>
  </si>
  <si>
    <t>月</t>
    <rPh sb="0" eb="1">
      <t>ゲツ</t>
    </rPh>
    <phoneticPr fontId="1"/>
  </si>
  <si>
    <t>9時～12時</t>
    <rPh sb="1" eb="2">
      <t>ジ</t>
    </rPh>
    <rPh sb="5" eb="6">
      <t>ジ</t>
    </rPh>
    <phoneticPr fontId="8"/>
  </si>
  <si>
    <t>部屋名</t>
    <rPh sb="0" eb="2">
      <t>ヘヤ</t>
    </rPh>
    <rPh sb="2" eb="3">
      <t>メイ</t>
    </rPh>
    <phoneticPr fontId="1"/>
  </si>
  <si>
    <t>時間</t>
    <rPh sb="0" eb="2">
      <t>ジカン</t>
    </rPh>
    <phoneticPr fontId="1"/>
  </si>
  <si>
    <t>1本目単価</t>
    <rPh sb="1" eb="2">
      <t>ホン</t>
    </rPh>
    <rPh sb="2" eb="3">
      <t>メ</t>
    </rPh>
    <rPh sb="3" eb="5">
      <t>タンカ</t>
    </rPh>
    <phoneticPr fontId="1"/>
  </si>
  <si>
    <t>１台単価</t>
    <rPh sb="1" eb="2">
      <t>ダイ</t>
    </rPh>
    <rPh sb="2" eb="4">
      <t>タンカ</t>
    </rPh>
    <phoneticPr fontId="1"/>
  </si>
  <si>
    <t>301会議室</t>
    <phoneticPr fontId="1"/>
  </si>
  <si>
    <t>火</t>
  </si>
  <si>
    <t>2本目以降単価</t>
    <rPh sb="1" eb="2">
      <t>ホン</t>
    </rPh>
    <rPh sb="2" eb="3">
      <t>メ</t>
    </rPh>
    <rPh sb="3" eb="5">
      <t>イコウ</t>
    </rPh>
    <rPh sb="5" eb="7">
      <t>タンカ</t>
    </rPh>
    <phoneticPr fontId="1"/>
  </si>
  <si>
    <t>302会議室</t>
    <phoneticPr fontId="1"/>
  </si>
  <si>
    <t>水</t>
  </si>
  <si>
    <t>9時～17時</t>
    <rPh sb="1" eb="2">
      <t>ジ</t>
    </rPh>
    <rPh sb="5" eb="6">
      <t>ジ</t>
    </rPh>
    <phoneticPr fontId="8"/>
  </si>
  <si>
    <t>コ型</t>
    <rPh sb="1" eb="2">
      <t>ガタ</t>
    </rPh>
    <phoneticPr fontId="1"/>
  </si>
  <si>
    <t>303会議室</t>
    <phoneticPr fontId="1"/>
  </si>
  <si>
    <t>木</t>
  </si>
  <si>
    <t>ロ型＋教室型</t>
    <rPh sb="1" eb="2">
      <t>ガタ</t>
    </rPh>
    <rPh sb="3" eb="5">
      <t>キョウシツ</t>
    </rPh>
    <rPh sb="5" eb="6">
      <t>ガタ</t>
    </rPh>
    <phoneticPr fontId="1"/>
  </si>
  <si>
    <t>304会議室</t>
    <phoneticPr fontId="1"/>
  </si>
  <si>
    <t>コ型＋教室型</t>
    <rPh sb="1" eb="2">
      <t>ガタ</t>
    </rPh>
    <rPh sb="3" eb="5">
      <t>キョウシツ</t>
    </rPh>
    <rPh sb="5" eb="6">
      <t>ガタ</t>
    </rPh>
    <phoneticPr fontId="1"/>
  </si>
  <si>
    <t>401会議室</t>
    <phoneticPr fontId="1"/>
  </si>
  <si>
    <t>その他（要配席図）</t>
    <rPh sb="2" eb="3">
      <t>タ</t>
    </rPh>
    <rPh sb="4" eb="5">
      <t>ヨウ</t>
    </rPh>
    <rPh sb="5" eb="8">
      <t>ハイセキズ</t>
    </rPh>
    <phoneticPr fontId="1"/>
  </si>
  <si>
    <t>402会議室</t>
    <phoneticPr fontId="1"/>
  </si>
  <si>
    <t>消費税率</t>
    <rPh sb="0" eb="3">
      <t>ショウヒゼイ</t>
    </rPh>
    <rPh sb="3" eb="4">
      <t>リツ</t>
    </rPh>
    <phoneticPr fontId="1"/>
  </si>
  <si>
    <t>見積書受理方法</t>
    <rPh sb="0" eb="3">
      <t>ミツモリショ</t>
    </rPh>
    <rPh sb="3" eb="5">
      <t>ジュリ</t>
    </rPh>
    <rPh sb="5" eb="7">
      <t>ホウホウ</t>
    </rPh>
    <phoneticPr fontId="1"/>
  </si>
  <si>
    <t>ＰＤＦをメールで受け取る(原本は使用当日に受け取る）</t>
    <rPh sb="8" eb="9">
      <t>ウ</t>
    </rPh>
    <rPh sb="10" eb="11">
      <t>ト</t>
    </rPh>
    <rPh sb="13" eb="15">
      <t>ゲンポン</t>
    </rPh>
    <rPh sb="16" eb="18">
      <t>シヨウ</t>
    </rPh>
    <rPh sb="18" eb="20">
      <t>トウジツ</t>
    </rPh>
    <rPh sb="21" eb="22">
      <t>ウ</t>
    </rPh>
    <rPh sb="23" eb="24">
      <t>ト</t>
    </rPh>
    <phoneticPr fontId="1"/>
  </si>
  <si>
    <t>会館で受け取る（事前に原本が必要な場合のみ選択）</t>
    <rPh sb="0" eb="2">
      <t>カイカン</t>
    </rPh>
    <rPh sb="3" eb="4">
      <t>ウ</t>
    </rPh>
    <rPh sb="5" eb="6">
      <t>ト</t>
    </rPh>
    <rPh sb="8" eb="10">
      <t>ジゼン</t>
    </rPh>
    <rPh sb="11" eb="13">
      <t>ゲンポン</t>
    </rPh>
    <rPh sb="14" eb="16">
      <t>ヒツヨウ</t>
    </rPh>
    <rPh sb="17" eb="19">
      <t>バアイ</t>
    </rPh>
    <rPh sb="21" eb="23">
      <t>センタク</t>
    </rPh>
    <phoneticPr fontId="1"/>
  </si>
  <si>
    <t>元号</t>
    <rPh sb="0" eb="2">
      <t>ゲンゴウ</t>
    </rPh>
    <phoneticPr fontId="1"/>
  </si>
  <si>
    <t>郵送を希望する（事前に原本が必要な場合のみ選択）</t>
    <rPh sb="0" eb="2">
      <t>ユウソウ</t>
    </rPh>
    <rPh sb="3" eb="5">
      <t>キボウ</t>
    </rPh>
    <rPh sb="8" eb="10">
      <t>ジゼン</t>
    </rPh>
    <rPh sb="11" eb="13">
      <t>ゲンポン</t>
    </rPh>
    <rPh sb="14" eb="16">
      <t>ヒツヨウ</t>
    </rPh>
    <rPh sb="17" eb="19">
      <t>バアイ</t>
    </rPh>
    <rPh sb="21" eb="23">
      <t>センタク</t>
    </rPh>
    <phoneticPr fontId="1"/>
  </si>
  <si>
    <t>令和</t>
    <rPh sb="0" eb="2">
      <t>レイワ</t>
    </rPh>
    <phoneticPr fontId="1"/>
  </si>
  <si>
    <t>見積書表示</t>
    <rPh sb="0" eb="3">
      <t>ミツモリショ</t>
    </rPh>
    <rPh sb="3" eb="5">
      <t>ヒョウジ</t>
    </rPh>
    <phoneticPr fontId="1"/>
  </si>
  <si>
    <t>表示番号</t>
    <rPh sb="0" eb="2">
      <t>ヒョウジ</t>
    </rPh>
    <rPh sb="2" eb="4">
      <t>バンゴウ</t>
    </rPh>
    <phoneticPr fontId="1"/>
  </si>
  <si>
    <t>表示内容</t>
    <rPh sb="0" eb="2">
      <t>ヒョウジ</t>
    </rPh>
    <rPh sb="2" eb="4">
      <t>ナイヨウ</t>
    </rPh>
    <phoneticPr fontId="1"/>
  </si>
  <si>
    <t>金額</t>
    <rPh sb="0" eb="2">
      <t>キンガク</t>
    </rPh>
    <phoneticPr fontId="1"/>
  </si>
  <si>
    <t>データ反映表示順</t>
    <rPh sb="3" eb="5">
      <t>ハンエイ</t>
    </rPh>
    <rPh sb="5" eb="7">
      <t>ヒョウジ</t>
    </rPh>
    <rPh sb="7" eb="8">
      <t>ジュン</t>
    </rPh>
    <phoneticPr fontId="1"/>
  </si>
  <si>
    <t>登録単位</t>
    <rPh sb="0" eb="2">
      <t>トウロク</t>
    </rPh>
    <rPh sb="2" eb="4">
      <t>タンイ</t>
    </rPh>
    <phoneticPr fontId="1"/>
  </si>
  <si>
    <t>請求書システム(BtoBプラットフォーム)の登録</t>
    <rPh sb="0" eb="3">
      <t>セイキュウショ</t>
    </rPh>
    <rPh sb="22" eb="24">
      <t>トウロク</t>
    </rPh>
    <phoneticPr fontId="1"/>
  </si>
  <si>
    <t>(その他の場合)</t>
    <rPh sb="3" eb="4">
      <t>タ</t>
    </rPh>
    <rPh sb="5" eb="7">
      <t>バアイ</t>
    </rPh>
    <phoneticPr fontId="1"/>
  </si>
  <si>
    <t>登録案内を送付するメールアドレス</t>
    <rPh sb="0" eb="2">
      <t>トウロク</t>
    </rPh>
    <rPh sb="2" eb="4">
      <t>アンナイ</t>
    </rPh>
    <rPh sb="5" eb="7">
      <t>ソウフ</t>
    </rPh>
    <phoneticPr fontId="1"/>
  </si>
  <si>
    <t>302会議室</t>
  </si>
  <si>
    <t>303会議室</t>
  </si>
  <si>
    <t>401会議室</t>
  </si>
  <si>
    <t>402会議室</t>
  </si>
  <si>
    <t>(R6.4.1)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</si>
</sst>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General&quot;本&quot;"/>
    <numFmt numFmtId="177" formatCode="&quot;¥&quot;#,##0\‐"/>
    <numFmt numFmtId="178" formatCode="General&quot;台&quot;"/>
    <numFmt numFmtId="179" formatCode="General&quot;会&quot;&quot;議&quot;&quot;室&quot;"/>
  </numFmts>
  <fonts count="19">
    <font>
      <sz val="11"/>
      <color theme="1"/>
      <name val="ＭＳ Ｐゴシック"/>
      <family val="2"/>
      <charset val="128"/>
      <scheme val="minor"/>
    </font>
    <font>
      <sz val="6"/>
      <name val="ＭＳ Ｐゴシック"/>
      <family val="2"/>
      <charset val="128"/>
      <scheme val="minor"/>
    </font>
    <font>
      <sz val="18"/>
      <color theme="1"/>
      <name val="HGP創英ﾌﾟﾚｾﾞﾝｽEB"/>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11"/>
      <name val="ＭＳ ゴシック"/>
      <family val="3"/>
      <charset val="128"/>
    </font>
    <font>
      <sz val="6"/>
      <name val="ＭＳ ゴシック"/>
      <family val="3"/>
      <charset val="128"/>
    </font>
    <font>
      <sz val="8"/>
      <color theme="1"/>
      <name val="ＭＳ 明朝"/>
      <family val="1"/>
      <charset val="128"/>
    </font>
    <font>
      <sz val="12"/>
      <color theme="1"/>
      <name val="ＭＳ 明朝"/>
      <family val="1"/>
      <charset val="128"/>
    </font>
    <font>
      <b/>
      <sz val="18"/>
      <color theme="1"/>
      <name val="ＭＳ 明朝"/>
      <family val="1"/>
      <charset val="128"/>
    </font>
    <font>
      <u/>
      <sz val="11"/>
      <color theme="1"/>
      <name val="ＭＳ 明朝"/>
      <family val="1"/>
      <charset val="128"/>
    </font>
    <font>
      <b/>
      <sz val="11"/>
      <color theme="1"/>
      <name val="ＭＳ 明朝"/>
      <family val="1"/>
      <charset val="128"/>
    </font>
    <font>
      <sz val="12"/>
      <color theme="1"/>
      <name val="HGP創英ﾌﾟﾚｾﾞﾝｽEB"/>
      <family val="1"/>
      <charset val="128"/>
    </font>
    <font>
      <sz val="9"/>
      <color theme="1"/>
      <name val="ＭＳ Ｐゴシック"/>
      <family val="2"/>
      <charset val="128"/>
      <scheme val="minor"/>
    </font>
    <font>
      <sz val="9"/>
      <color theme="1"/>
      <name val="ＭＳ Ｐゴシック"/>
      <family val="3"/>
      <charset val="128"/>
      <scheme val="minor"/>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s>
  <borders count="1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bottom style="dotted">
        <color auto="1"/>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diagonalUp="1">
      <left/>
      <right/>
      <top/>
      <bottom/>
      <diagonal style="hair">
        <color indexed="64"/>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right style="medium">
        <color indexed="64"/>
      </right>
      <top/>
      <bottom/>
      <diagonal style="hair">
        <color indexed="64"/>
      </diagonal>
    </border>
    <border>
      <left style="medium">
        <color indexed="64"/>
      </left>
      <right/>
      <top style="hair">
        <color indexed="64"/>
      </top>
      <bottom/>
      <diagonal/>
    </border>
    <border>
      <left/>
      <right style="medium">
        <color indexed="64"/>
      </right>
      <top/>
      <bottom style="dott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double">
        <color indexed="64"/>
      </left>
      <right style="double">
        <color indexed="64"/>
      </right>
      <top style="double">
        <color indexed="64"/>
      </top>
      <bottom style="double">
        <color indexed="64"/>
      </bottom>
      <diagonal/>
    </border>
    <border>
      <left/>
      <right/>
      <top style="dotted">
        <color auto="1"/>
      </top>
      <bottom/>
      <diagonal/>
    </border>
    <border>
      <left/>
      <right style="medium">
        <color indexed="64"/>
      </right>
      <top style="dotted">
        <color auto="1"/>
      </top>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double">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thin">
        <color indexed="64"/>
      </right>
      <top style="medium">
        <color indexed="64"/>
      </top>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dotted">
        <color auto="1"/>
      </top>
      <bottom style="dotted">
        <color auto="1"/>
      </bottom>
      <diagonal/>
    </border>
    <border>
      <left/>
      <right style="medium">
        <color indexed="64"/>
      </right>
      <top style="dotted">
        <color auto="1"/>
      </top>
      <bottom style="dotted">
        <color auto="1"/>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6">
    <xf numFmtId="0" fontId="0" fillId="0" borderId="0">
      <alignment vertical="center"/>
    </xf>
    <xf numFmtId="6" fontId="6" fillId="0" borderId="0" applyFont="0" applyFill="0" applyBorder="0" applyAlignment="0" applyProtection="0">
      <alignment vertical="center"/>
    </xf>
    <xf numFmtId="0" fontId="7" fillId="0" borderId="0"/>
    <xf numFmtId="38" fontId="7" fillId="0" borderId="0" applyFont="0" applyFill="0" applyBorder="0" applyAlignment="0" applyProtection="0"/>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473">
    <xf numFmtId="0" fontId="0" fillId="0" borderId="0" xfId="0">
      <alignment vertical="center"/>
    </xf>
    <xf numFmtId="38" fontId="0" fillId="0" borderId="0" xfId="4" applyFont="1">
      <alignment vertical="center"/>
    </xf>
    <xf numFmtId="0" fontId="0" fillId="2" borderId="0" xfId="0" applyFill="1">
      <alignment vertical="center"/>
    </xf>
    <xf numFmtId="38" fontId="0" fillId="2" borderId="0" xfId="4" applyFont="1" applyFill="1">
      <alignment vertical="center"/>
    </xf>
    <xf numFmtId="0" fontId="3" fillId="2" borderId="0" xfId="0" applyFont="1" applyFill="1" applyAlignment="1" applyProtection="1">
      <alignment horizontal="right" vertical="center"/>
      <protection locked="0"/>
    </xf>
    <xf numFmtId="0" fontId="2" fillId="0" borderId="0" xfId="0" applyFont="1">
      <alignment vertical="center"/>
    </xf>
    <xf numFmtId="0" fontId="3" fillId="0" borderId="0" xfId="0" applyFont="1">
      <alignment vertical="center"/>
    </xf>
    <xf numFmtId="0" fontId="9" fillId="0" borderId="58" xfId="0" applyFont="1" applyBorder="1" applyAlignment="1">
      <alignment horizontal="center" vertical="center" wrapText="1" shrinkToFit="1"/>
    </xf>
    <xf numFmtId="0" fontId="3" fillId="0" borderId="61" xfId="0" applyFont="1" applyBorder="1" applyAlignment="1">
      <alignment horizontal="right" vertical="center" shrinkToFit="1"/>
    </xf>
    <xf numFmtId="0" fontId="3" fillId="0" borderId="16" xfId="0" applyFont="1" applyBorder="1">
      <alignment vertical="center"/>
    </xf>
    <xf numFmtId="0" fontId="3" fillId="0" borderId="15" xfId="0" applyFont="1" applyBorder="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10" fillId="0" borderId="0" xfId="0" applyFont="1" applyAlignment="1">
      <alignment horizontal="center" vertical="center"/>
    </xf>
    <xf numFmtId="0" fontId="0" fillId="0" borderId="0" xfId="0" applyAlignment="1">
      <alignment horizontal="center" vertical="center"/>
    </xf>
    <xf numFmtId="0" fontId="3" fillId="0" borderId="83" xfId="0" applyFont="1" applyBorder="1" applyAlignment="1">
      <alignment horizontal="center" vertical="center" wrapText="1"/>
    </xf>
    <xf numFmtId="0" fontId="3" fillId="0" borderId="85" xfId="0" applyFont="1" applyBorder="1" applyAlignment="1">
      <alignment horizontal="center" vertical="center" wrapText="1"/>
    </xf>
    <xf numFmtId="0" fontId="2" fillId="0" borderId="0" xfId="0" applyFont="1" applyProtection="1">
      <alignment vertical="center"/>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9" fillId="0" borderId="58" xfId="0" applyFont="1" applyBorder="1" applyAlignment="1" applyProtection="1">
      <alignment horizontal="center" vertical="center" wrapText="1" shrinkToFit="1"/>
      <protection hidden="1"/>
    </xf>
    <xf numFmtId="0" fontId="3" fillId="3" borderId="32" xfId="0" applyFont="1" applyFill="1" applyBorder="1" applyAlignment="1" applyProtection="1">
      <alignment horizontal="center" vertical="center" wrapText="1"/>
      <protection locked="0" hidden="1"/>
    </xf>
    <xf numFmtId="0" fontId="3" fillId="0" borderId="85" xfId="0" applyFont="1" applyBorder="1" applyAlignment="1" applyProtection="1">
      <alignment horizontal="center" vertical="center" wrapText="1"/>
      <protection hidden="1"/>
    </xf>
    <xf numFmtId="0" fontId="3" fillId="3" borderId="35" xfId="0" applyFont="1" applyFill="1" applyBorder="1" applyAlignment="1" applyProtection="1">
      <alignment horizontal="center" vertical="center" wrapText="1"/>
      <protection locked="0" hidden="1"/>
    </xf>
    <xf numFmtId="0" fontId="3" fillId="0" borderId="55" xfId="0" applyFont="1" applyBorder="1" applyAlignment="1" applyProtection="1">
      <alignment horizontal="center" vertical="center" wrapText="1"/>
      <protection hidden="1"/>
    </xf>
    <xf numFmtId="0" fontId="3" fillId="3" borderId="40" xfId="0" applyFont="1" applyFill="1" applyBorder="1" applyAlignment="1" applyProtection="1">
      <alignment horizontal="center" vertical="center" wrapText="1"/>
      <protection locked="0" hidden="1"/>
    </xf>
    <xf numFmtId="0" fontId="3" fillId="0" borderId="83" xfId="0" applyFont="1" applyBorder="1" applyAlignment="1" applyProtection="1">
      <alignment horizontal="center" vertical="center" wrapText="1"/>
      <protection hidden="1"/>
    </xf>
    <xf numFmtId="0" fontId="3" fillId="0" borderId="84" xfId="0" applyFont="1" applyBorder="1" applyAlignment="1" applyProtection="1">
      <alignment horizontal="center" vertical="center" wrapText="1"/>
      <protection hidden="1"/>
    </xf>
    <xf numFmtId="0" fontId="3" fillId="0" borderId="15" xfId="0" applyFont="1" applyBorder="1" applyProtection="1">
      <alignment vertical="center"/>
      <protection hidden="1"/>
    </xf>
    <xf numFmtId="0" fontId="3" fillId="0" borderId="0" xfId="0" applyFont="1" applyProtection="1">
      <alignment vertical="center"/>
      <protection hidden="1"/>
    </xf>
    <xf numFmtId="0" fontId="0" fillId="0" borderId="15" xfId="0" applyBorder="1" applyProtection="1">
      <alignment vertical="center"/>
      <protection hidden="1"/>
    </xf>
    <xf numFmtId="0" fontId="3" fillId="0" borderId="16" xfId="0" applyFont="1" applyBorder="1" applyProtection="1">
      <alignment vertical="center"/>
      <protection hidden="1"/>
    </xf>
    <xf numFmtId="0" fontId="3" fillId="2" borderId="0" xfId="0" applyFont="1" applyFill="1" applyAlignment="1" applyProtection="1">
      <alignment horizontal="right" vertical="center"/>
      <protection locked="0" hidden="1"/>
    </xf>
    <xf numFmtId="0" fontId="3" fillId="0" borderId="0" xfId="0" applyFont="1" applyAlignment="1" applyProtection="1">
      <alignment horizontal="left" vertical="center"/>
      <protection hidden="1"/>
    </xf>
    <xf numFmtId="0" fontId="10" fillId="0" borderId="0" xfId="0" applyFont="1" applyAlignment="1" applyProtection="1">
      <alignment horizontal="center" vertical="center"/>
      <protection hidden="1"/>
    </xf>
    <xf numFmtId="0" fontId="3" fillId="0" borderId="1" xfId="0" applyFont="1" applyBorder="1" applyProtection="1">
      <alignment vertical="center"/>
      <protection hidden="1"/>
    </xf>
    <xf numFmtId="0" fontId="3" fillId="0" borderId="2" xfId="0" applyFont="1" applyBorder="1" applyProtection="1">
      <alignment vertical="center"/>
      <protection hidden="1"/>
    </xf>
    <xf numFmtId="0" fontId="3" fillId="0" borderId="3" xfId="0" applyFont="1" applyBorder="1" applyProtection="1">
      <alignment vertical="center"/>
      <protection hidden="1"/>
    </xf>
    <xf numFmtId="0" fontId="3" fillId="0" borderId="4" xfId="0" applyFont="1" applyBorder="1" applyProtection="1">
      <alignment vertical="center"/>
      <protection hidden="1"/>
    </xf>
    <xf numFmtId="0" fontId="3" fillId="0" borderId="6" xfId="0" applyFont="1" applyBorder="1" applyProtection="1">
      <alignment vertical="center"/>
      <protection hidden="1"/>
    </xf>
    <xf numFmtId="0" fontId="3" fillId="0" borderId="7" xfId="0" applyFont="1" applyBorder="1" applyProtection="1">
      <alignment vertical="center"/>
      <protection hidden="1"/>
    </xf>
    <xf numFmtId="6" fontId="3" fillId="0" borderId="0" xfId="0" applyNumberFormat="1" applyFont="1" applyProtection="1">
      <alignment vertical="center"/>
      <protection hidden="1"/>
    </xf>
    <xf numFmtId="0" fontId="3" fillId="0" borderId="9" xfId="0" applyFont="1" applyBorder="1" applyAlignment="1" applyProtection="1">
      <alignment horizontal="left" vertical="center"/>
      <protection hidden="1"/>
    </xf>
    <xf numFmtId="38" fontId="3" fillId="0" borderId="11" xfId="4" applyFont="1" applyBorder="1" applyAlignment="1" applyProtection="1">
      <alignment horizontal="right" vertical="center"/>
      <protection hidden="1"/>
    </xf>
    <xf numFmtId="0" fontId="3" fillId="0" borderId="2" xfId="0" applyFont="1" applyBorder="1" applyAlignment="1" applyProtection="1">
      <alignment horizontal="left" vertical="center"/>
      <protection hidden="1"/>
    </xf>
    <xf numFmtId="0" fontId="3" fillId="0" borderId="3"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69" xfId="0" applyFont="1" applyBorder="1">
      <alignment vertical="center"/>
    </xf>
    <xf numFmtId="0" fontId="3" fillId="0" borderId="89" xfId="0" applyFont="1" applyBorder="1">
      <alignment vertical="center"/>
    </xf>
    <xf numFmtId="0" fontId="3" fillId="0" borderId="5" xfId="0" applyFont="1" applyBorder="1">
      <alignment vertical="center"/>
    </xf>
    <xf numFmtId="0" fontId="3" fillId="3" borderId="0" xfId="0" applyFont="1" applyFill="1" applyAlignment="1" applyProtection="1">
      <alignment horizontal="center" vertical="center" wrapText="1"/>
      <protection locked="0" hidden="1"/>
    </xf>
    <xf numFmtId="0" fontId="3" fillId="0" borderId="0" xfId="0" applyFont="1" applyAlignment="1" applyProtection="1">
      <alignment horizontal="center" vertical="center" wrapText="1"/>
      <protection locked="0" hidden="1"/>
    </xf>
    <xf numFmtId="0" fontId="3" fillId="0" borderId="40" xfId="0" applyFont="1" applyBorder="1" applyAlignment="1" applyProtection="1">
      <alignment horizontal="center" vertical="center" wrapText="1"/>
      <protection locked="0" hidden="1"/>
    </xf>
    <xf numFmtId="0" fontId="3" fillId="0" borderId="72" xfId="0" applyFont="1" applyBorder="1" applyAlignment="1" applyProtection="1">
      <alignment horizontal="center" vertical="center" wrapText="1"/>
      <protection locked="0" hidden="1"/>
    </xf>
    <xf numFmtId="0" fontId="0" fillId="0" borderId="31" xfId="0" applyBorder="1">
      <alignment vertical="center"/>
    </xf>
    <xf numFmtId="9" fontId="0" fillId="2" borderId="0" xfId="5" applyFont="1" applyFill="1">
      <alignment vertical="center"/>
    </xf>
    <xf numFmtId="179" fontId="0" fillId="0" borderId="31" xfId="4" applyNumberFormat="1" applyFont="1" applyBorder="1" applyAlignment="1">
      <alignment horizontal="right" vertical="center"/>
    </xf>
    <xf numFmtId="38" fontId="0" fillId="0" borderId="31" xfId="4" applyFont="1" applyBorder="1" applyAlignment="1">
      <alignment horizontal="right" vertical="center"/>
    </xf>
    <xf numFmtId="6" fontId="0" fillId="0" borderId="31" xfId="0" applyNumberFormat="1" applyBorder="1">
      <alignment vertical="center"/>
    </xf>
    <xf numFmtId="0" fontId="0" fillId="0" borderId="9" xfId="0" applyBorder="1">
      <alignment vertical="center"/>
    </xf>
    <xf numFmtId="0" fontId="0" fillId="0" borderId="31" xfId="4" applyNumberFormat="1" applyFont="1" applyBorder="1" applyAlignment="1">
      <alignment horizontal="right" vertical="center"/>
    </xf>
    <xf numFmtId="9" fontId="0" fillId="0" borderId="0" xfId="5" applyFont="1" applyFill="1">
      <alignment vertical="center"/>
    </xf>
    <xf numFmtId="0" fontId="3" fillId="0" borderId="0" xfId="0" applyFont="1" applyAlignment="1" applyProtection="1">
      <alignment horizontal="center" vertical="center" wrapText="1"/>
      <protection hidden="1"/>
    </xf>
    <xf numFmtId="0" fontId="3" fillId="2" borderId="14" xfId="0" applyFont="1" applyFill="1" applyBorder="1" applyProtection="1">
      <alignment vertical="center"/>
      <protection locked="0"/>
    </xf>
    <xf numFmtId="0" fontId="3" fillId="2" borderId="49" xfId="0" applyFont="1" applyFill="1" applyBorder="1" applyProtection="1">
      <alignment vertical="center"/>
      <protection locked="0"/>
    </xf>
    <xf numFmtId="0" fontId="3" fillId="0" borderId="79" xfId="0" applyFont="1" applyBorder="1" applyAlignment="1" applyProtection="1">
      <alignment horizontal="center" vertical="center" wrapText="1"/>
      <protection hidden="1"/>
    </xf>
    <xf numFmtId="0" fontId="3" fillId="0" borderId="95" xfId="0" applyFont="1" applyBorder="1" applyAlignment="1" applyProtection="1">
      <alignment horizontal="center" vertical="center" wrapText="1"/>
      <protection hidden="1"/>
    </xf>
    <xf numFmtId="0" fontId="3" fillId="3" borderId="72" xfId="0" applyFont="1" applyFill="1" applyBorder="1" applyAlignment="1" applyProtection="1">
      <alignment horizontal="center" vertical="center" wrapText="1"/>
      <protection locked="0" hidden="1"/>
    </xf>
    <xf numFmtId="0" fontId="3" fillId="0" borderId="35" xfId="0" applyFont="1" applyBorder="1" applyAlignment="1" applyProtection="1">
      <alignment horizontal="center" vertical="center" wrapText="1"/>
      <protection locked="0" hidden="1"/>
    </xf>
    <xf numFmtId="0" fontId="5" fillId="0" borderId="0" xfId="0" applyFont="1" applyAlignment="1" applyProtection="1">
      <alignment vertical="center" shrinkToFit="1"/>
      <protection locked="0" hidden="1"/>
    </xf>
    <xf numFmtId="0" fontId="5" fillId="0" borderId="16" xfId="0" applyFont="1" applyBorder="1" applyAlignment="1" applyProtection="1">
      <alignment vertical="center" shrinkToFit="1"/>
      <protection locked="0" hidden="1"/>
    </xf>
    <xf numFmtId="0" fontId="4" fillId="0" borderId="68" xfId="0" applyFont="1" applyBorder="1" applyAlignment="1" applyProtection="1">
      <alignment vertical="center" shrinkToFit="1"/>
      <protection locked="0" hidden="1"/>
    </xf>
    <xf numFmtId="0" fontId="15" fillId="0" borderId="0" xfId="0" applyFont="1">
      <alignment vertical="center"/>
    </xf>
    <xf numFmtId="0" fontId="4" fillId="0" borderId="68" xfId="0" applyFont="1" applyBorder="1" applyAlignment="1" applyProtection="1">
      <alignment vertical="center" shrinkToFit="1"/>
      <protection locked="0"/>
    </xf>
    <xf numFmtId="0" fontId="3" fillId="0" borderId="116" xfId="0" applyFont="1" applyBorder="1" applyAlignment="1" applyProtection="1">
      <alignment horizontal="center" vertical="center" wrapText="1"/>
      <protection hidden="1"/>
    </xf>
    <xf numFmtId="0" fontId="3" fillId="0" borderId="117" xfId="0" applyFont="1" applyBorder="1" applyAlignment="1" applyProtection="1">
      <alignment horizontal="center" vertical="center" wrapText="1"/>
      <protection hidden="1"/>
    </xf>
    <xf numFmtId="0" fontId="3" fillId="0" borderId="116" xfId="0" applyFont="1" applyBorder="1" applyAlignment="1">
      <alignment horizontal="center" vertical="center" wrapText="1"/>
    </xf>
    <xf numFmtId="0" fontId="3" fillId="3" borderId="7" xfId="0" applyFont="1" applyFill="1" applyBorder="1" applyAlignment="1" applyProtection="1">
      <alignment horizontal="center" vertical="center" wrapText="1"/>
      <protection locked="0" hidden="1"/>
    </xf>
    <xf numFmtId="0" fontId="3" fillId="0" borderId="7" xfId="0" applyFont="1" applyBorder="1" applyAlignment="1" applyProtection="1">
      <alignment horizontal="center" vertical="center" wrapText="1"/>
      <protection hidden="1"/>
    </xf>
    <xf numFmtId="0" fontId="3" fillId="0" borderId="0" xfId="0" applyFont="1" applyBorder="1" applyAlignment="1">
      <alignment horizontal="center" vertical="center" shrinkToFit="1"/>
    </xf>
    <xf numFmtId="0" fontId="0" fillId="0" borderId="0" xfId="0" applyBorder="1" applyAlignment="1">
      <alignment horizontal="center" vertical="center" shrinkToFit="1"/>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0" fontId="3" fillId="0" borderId="0" xfId="0" applyFont="1" applyAlignment="1" applyProtection="1">
      <alignment horizontal="right" vertical="center"/>
      <protection hidden="1"/>
    </xf>
    <xf numFmtId="0" fontId="3" fillId="2" borderId="28" xfId="0" applyFont="1" applyFill="1" applyBorder="1" applyAlignment="1" applyProtection="1">
      <alignment horizontal="center" vertical="center" shrinkToFit="1"/>
      <protection locked="0" hidden="1"/>
    </xf>
    <xf numFmtId="0" fontId="3" fillId="0" borderId="0" xfId="0" applyFont="1" applyBorder="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2" borderId="28" xfId="0" applyFont="1" applyFill="1" applyBorder="1" applyAlignment="1" applyProtection="1">
      <alignment horizontal="center" vertical="center" shrinkToFit="1"/>
      <protection locked="0"/>
    </xf>
    <xf numFmtId="0" fontId="0" fillId="0" borderId="0" xfId="0"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distributed" vertical="center"/>
    </xf>
    <xf numFmtId="0" fontId="3" fillId="0" borderId="0" xfId="0" applyFont="1" applyFill="1">
      <alignment vertical="center"/>
    </xf>
    <xf numFmtId="0" fontId="3" fillId="0" borderId="0" xfId="0" applyFont="1" applyFill="1" applyBorder="1" applyAlignment="1" applyProtection="1">
      <alignment horizontal="left" vertical="center" shrinkToFit="1"/>
      <protection locked="0"/>
    </xf>
    <xf numFmtId="0" fontId="3" fillId="0" borderId="0" xfId="0" applyFont="1" applyFill="1" applyAlignment="1">
      <alignment horizontal="center" vertical="center"/>
    </xf>
    <xf numFmtId="0" fontId="3" fillId="0" borderId="0"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4" fillId="0" borderId="0" xfId="0" applyFont="1" applyFill="1" applyAlignment="1" applyProtection="1">
      <alignment horizontal="distributed" vertical="center"/>
      <protection hidden="1"/>
    </xf>
    <xf numFmtId="0" fontId="3" fillId="0" borderId="0" xfId="0" applyFont="1" applyFill="1" applyProtection="1">
      <alignment vertical="center"/>
      <protection hidden="1"/>
    </xf>
    <xf numFmtId="0" fontId="3" fillId="0" borderId="0" xfId="0" applyFont="1" applyFill="1" applyBorder="1" applyAlignment="1" applyProtection="1">
      <alignment vertical="center"/>
      <protection locked="0" hidden="1"/>
    </xf>
    <xf numFmtId="0" fontId="3" fillId="0" borderId="0" xfId="0" applyFont="1" applyFill="1" applyAlignment="1" applyProtection="1">
      <alignment horizontal="center" vertical="center"/>
      <protection hidden="1"/>
    </xf>
    <xf numFmtId="0" fontId="3" fillId="0" borderId="16" xfId="0" applyFont="1" applyFill="1" applyBorder="1" applyAlignment="1" applyProtection="1">
      <alignment vertical="center"/>
      <protection locked="0" hidden="1"/>
    </xf>
    <xf numFmtId="0" fontId="4" fillId="0" borderId="16" xfId="0" applyFont="1" applyFill="1" applyBorder="1" applyAlignment="1" applyProtection="1">
      <alignment vertical="center"/>
      <protection locked="0" hidden="1"/>
    </xf>
    <xf numFmtId="0" fontId="3" fillId="0" borderId="0" xfId="0" applyFont="1" applyAlignment="1">
      <alignment vertical="center"/>
    </xf>
    <xf numFmtId="0" fontId="3" fillId="0" borderId="16" xfId="0" applyFont="1" applyBorder="1" applyAlignment="1" applyProtection="1">
      <alignment horizontal="left" vertical="center"/>
      <protection hidden="1"/>
    </xf>
    <xf numFmtId="0" fontId="3" fillId="0" borderId="16" xfId="0" applyFont="1" applyBorder="1" applyAlignment="1">
      <alignment horizontal="left" vertical="center"/>
    </xf>
    <xf numFmtId="0" fontId="2" fillId="0" borderId="0" xfId="0" applyFont="1" applyAlignment="1" applyProtection="1">
      <alignment vertical="center"/>
      <protection hidden="1"/>
    </xf>
    <xf numFmtId="0" fontId="11" fillId="0" borderId="0" xfId="0" applyFont="1" applyAlignment="1" applyProtection="1">
      <alignment vertical="center"/>
      <protection hidden="1"/>
    </xf>
    <xf numFmtId="0" fontId="3" fillId="0" borderId="0" xfId="0" applyFont="1" applyBorder="1" applyAlignment="1">
      <alignment horizontal="center" vertical="center"/>
    </xf>
    <xf numFmtId="0" fontId="3" fillId="0" borderId="0" xfId="0" applyFont="1" applyAlignment="1" applyProtection="1">
      <alignment vertical="center"/>
      <protection hidden="1"/>
    </xf>
    <xf numFmtId="0" fontId="3" fillId="0" borderId="0" xfId="0" applyFont="1" applyBorder="1" applyProtection="1">
      <alignment vertical="center"/>
      <protection hidden="1"/>
    </xf>
    <xf numFmtId="0" fontId="3" fillId="0" borderId="25" xfId="0" applyFont="1" applyFill="1" applyBorder="1" applyProtection="1">
      <alignment vertical="center"/>
      <protection hidden="1"/>
    </xf>
    <xf numFmtId="0" fontId="4" fillId="0" borderId="27" xfId="0" applyFont="1" applyFill="1" applyBorder="1" applyAlignment="1" applyProtection="1">
      <alignment vertical="center"/>
      <protection locked="0" hidden="1"/>
    </xf>
    <xf numFmtId="0" fontId="3" fillId="0" borderId="0" xfId="0" applyFont="1" applyBorder="1">
      <alignment vertical="center"/>
    </xf>
    <xf numFmtId="0" fontId="2"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14" xfId="0" applyFont="1" applyFill="1" applyBorder="1" applyAlignment="1" applyProtection="1">
      <alignment horizontal="left" vertical="center"/>
      <protection locked="0" hidden="1"/>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0" xfId="0" applyFont="1" applyAlignment="1">
      <alignment horizontal="center" vertical="center"/>
    </xf>
    <xf numFmtId="0" fontId="3" fillId="2" borderId="49" xfId="0" applyFont="1" applyFill="1" applyBorder="1" applyAlignment="1" applyProtection="1">
      <alignment horizontal="left" vertical="center"/>
      <protection locked="0" hidden="1"/>
    </xf>
    <xf numFmtId="0" fontId="4" fillId="0" borderId="0" xfId="0" applyFont="1" applyAlignment="1" applyProtection="1">
      <alignment horizontal="right" vertical="center" shrinkToFit="1"/>
      <protection locked="0" hidden="1"/>
    </xf>
    <xf numFmtId="0" fontId="3" fillId="2" borderId="108" xfId="0" applyFont="1" applyFill="1" applyBorder="1" applyAlignment="1" applyProtection="1">
      <alignment horizontal="left" vertical="center" shrinkToFit="1"/>
      <protection locked="0" hidden="1"/>
    </xf>
    <xf numFmtId="0" fontId="3" fillId="0" borderId="38" xfId="0" applyFont="1" applyBorder="1" applyAlignment="1" applyProtection="1">
      <alignment horizontal="center" vertical="center" shrinkToFit="1"/>
      <protection hidden="1"/>
    </xf>
    <xf numFmtId="0" fontId="3" fillId="0" borderId="40" xfId="0" applyFont="1" applyBorder="1" applyAlignment="1" applyProtection="1">
      <alignment horizontal="center" vertical="center" shrinkToFit="1"/>
      <protection hidden="1"/>
    </xf>
    <xf numFmtId="0" fontId="3" fillId="0" borderId="39" xfId="0" applyFont="1" applyBorder="1" applyAlignment="1" applyProtection="1">
      <alignment horizontal="center" vertical="center" shrinkToFit="1"/>
      <protection hidden="1"/>
    </xf>
    <xf numFmtId="178" fontId="3" fillId="0" borderId="80" xfId="0" applyNumberFormat="1" applyFont="1" applyBorder="1" applyAlignment="1" applyProtection="1">
      <alignment horizontal="center" vertical="center" shrinkToFit="1"/>
      <protection hidden="1"/>
    </xf>
    <xf numFmtId="6" fontId="3" fillId="0" borderId="80" xfId="1" applyFont="1" applyBorder="1" applyAlignment="1" applyProtection="1">
      <alignment horizontal="right" vertical="center"/>
      <protection hidden="1"/>
    </xf>
    <xf numFmtId="6" fontId="3" fillId="0" borderId="93" xfId="1" applyFont="1" applyBorder="1" applyAlignment="1" applyProtection="1">
      <alignment horizontal="right" vertical="center"/>
      <protection hidden="1"/>
    </xf>
    <xf numFmtId="0" fontId="3" fillId="2" borderId="14" xfId="0" applyFont="1" applyFill="1" applyBorder="1" applyAlignment="1" applyProtection="1">
      <alignment horizontal="left" vertical="center" wrapText="1"/>
      <protection locked="0" hidden="1"/>
    </xf>
    <xf numFmtId="0" fontId="3" fillId="2" borderId="49" xfId="0" applyFont="1" applyFill="1" applyBorder="1" applyAlignment="1" applyProtection="1">
      <alignment horizontal="left" vertical="center" wrapText="1"/>
      <protection locked="0" hidden="1"/>
    </xf>
    <xf numFmtId="0" fontId="3" fillId="2" borderId="14" xfId="0" applyFont="1" applyFill="1" applyBorder="1" applyAlignment="1" applyProtection="1">
      <alignment horizontal="left" vertical="center" wrapText="1" shrinkToFit="1"/>
      <protection locked="0" hidden="1"/>
    </xf>
    <xf numFmtId="0" fontId="3" fillId="2" borderId="49" xfId="0" applyFont="1" applyFill="1" applyBorder="1" applyAlignment="1" applyProtection="1">
      <alignment horizontal="left" vertical="center" wrapText="1" shrinkToFit="1"/>
      <protection locked="0" hidden="1"/>
    </xf>
    <xf numFmtId="6" fontId="3" fillId="0" borderId="41" xfId="1" applyFont="1" applyBorder="1" applyAlignment="1" applyProtection="1">
      <alignment horizontal="right" vertical="center"/>
      <protection hidden="1"/>
    </xf>
    <xf numFmtId="6" fontId="3" fillId="0" borderId="88" xfId="1" applyFont="1" applyBorder="1" applyAlignment="1" applyProtection="1">
      <alignment horizontal="right" vertical="center"/>
      <protection hidden="1"/>
    </xf>
    <xf numFmtId="0" fontId="3" fillId="0" borderId="43" xfId="0" applyFont="1" applyBorder="1" applyAlignment="1" applyProtection="1">
      <alignment horizontal="center" vertical="center" shrinkToFit="1"/>
      <protection hidden="1"/>
    </xf>
    <xf numFmtId="0" fontId="3" fillId="0" borderId="32" xfId="0" applyFont="1" applyBorder="1" applyAlignment="1" applyProtection="1">
      <alignment horizontal="center" vertical="center" shrinkToFit="1"/>
      <protection hidden="1"/>
    </xf>
    <xf numFmtId="0" fontId="3" fillId="0" borderId="44" xfId="0" applyFont="1" applyBorder="1" applyAlignment="1" applyProtection="1">
      <alignment horizontal="center" vertical="center" shrinkToFit="1"/>
      <protection hidden="1"/>
    </xf>
    <xf numFmtId="0" fontId="3" fillId="0" borderId="70" xfId="0" applyFont="1" applyBorder="1" applyAlignment="1" applyProtection="1">
      <alignment horizontal="center" vertical="center" shrinkToFit="1"/>
      <protection hidden="1"/>
    </xf>
    <xf numFmtId="0" fontId="3" fillId="0" borderId="71" xfId="0" applyFont="1" applyBorder="1" applyAlignment="1" applyProtection="1">
      <alignment horizontal="center" vertical="center" shrinkToFit="1"/>
      <protection hidden="1"/>
    </xf>
    <xf numFmtId="0" fontId="3" fillId="0" borderId="72" xfId="0" applyFont="1" applyBorder="1" applyAlignment="1" applyProtection="1">
      <alignment horizontal="center" vertical="center" shrinkToFit="1"/>
      <protection hidden="1"/>
    </xf>
    <xf numFmtId="0" fontId="3" fillId="0" borderId="73" xfId="0" applyFont="1" applyBorder="1" applyAlignment="1" applyProtection="1">
      <alignment horizontal="center" vertical="center" shrinkToFit="1"/>
      <protection hidden="1"/>
    </xf>
    <xf numFmtId="178" fontId="3" fillId="0" borderId="81" xfId="0" applyNumberFormat="1" applyFont="1" applyBorder="1" applyAlignment="1" applyProtection="1">
      <alignment horizontal="center" vertical="center" shrinkToFit="1"/>
      <protection hidden="1"/>
    </xf>
    <xf numFmtId="0" fontId="4" fillId="0" borderId="0" xfId="0" applyFont="1" applyAlignment="1" applyProtection="1">
      <alignment horizontal="distributed" vertical="center" shrinkToFit="1"/>
      <protection hidden="1"/>
    </xf>
    <xf numFmtId="0" fontId="3" fillId="0" borderId="2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91"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90"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92" xfId="0" applyFont="1" applyBorder="1" applyAlignment="1" applyProtection="1">
      <alignment horizontal="center" vertical="center"/>
      <protection hidden="1"/>
    </xf>
    <xf numFmtId="176" fontId="3" fillId="0" borderId="80" xfId="0" applyNumberFormat="1" applyFont="1" applyBorder="1" applyAlignment="1" applyProtection="1">
      <alignment horizontal="center" vertical="center" shrinkToFit="1"/>
      <protection hidden="1"/>
    </xf>
    <xf numFmtId="6" fontId="3" fillId="0" borderId="70" xfId="1" applyFont="1" applyBorder="1" applyAlignment="1" applyProtection="1">
      <alignment horizontal="right" vertical="center"/>
      <protection hidden="1"/>
    </xf>
    <xf numFmtId="6" fontId="3" fillId="0" borderId="82" xfId="1" applyFont="1" applyBorder="1" applyAlignment="1" applyProtection="1">
      <alignment horizontal="right" vertical="center"/>
      <protection hidden="1"/>
    </xf>
    <xf numFmtId="0" fontId="3" fillId="0" borderId="21"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6" fontId="3" fillId="0" borderId="81" xfId="1" applyFont="1" applyBorder="1" applyAlignment="1" applyProtection="1">
      <alignment horizontal="right" vertical="center"/>
      <protection hidden="1"/>
    </xf>
    <xf numFmtId="6" fontId="3" fillId="0" borderId="87" xfId="1" applyFont="1" applyBorder="1" applyAlignment="1" applyProtection="1">
      <alignment horizontal="right" vertical="center"/>
      <protection hidden="1"/>
    </xf>
    <xf numFmtId="0" fontId="3" fillId="0" borderId="66" xfId="0" applyFont="1" applyBorder="1" applyAlignment="1">
      <alignment horizontal="center" vertical="center"/>
    </xf>
    <xf numFmtId="0" fontId="3" fillId="0" borderId="75"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6" fontId="3" fillId="0" borderId="36" xfId="0" applyNumberFormat="1" applyFont="1" applyBorder="1" applyAlignment="1" applyProtection="1">
      <alignment horizontal="right" vertical="center"/>
      <protection hidden="1"/>
    </xf>
    <xf numFmtId="6" fontId="3" fillId="0" borderId="35" xfId="0" applyNumberFormat="1" applyFont="1" applyBorder="1" applyAlignment="1" applyProtection="1">
      <alignment horizontal="right" vertical="center"/>
      <protection hidden="1"/>
    </xf>
    <xf numFmtId="6" fontId="3" fillId="0" borderId="85" xfId="0" applyNumberFormat="1" applyFont="1" applyBorder="1" applyAlignment="1" applyProtection="1">
      <alignment horizontal="right" vertical="center"/>
      <protection hidden="1"/>
    </xf>
    <xf numFmtId="0" fontId="3" fillId="0" borderId="76"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6" fontId="3" fillId="0" borderId="71" xfId="0" applyNumberFormat="1" applyFont="1" applyBorder="1" applyAlignment="1" applyProtection="1">
      <alignment horizontal="right" vertical="center"/>
      <protection hidden="1"/>
    </xf>
    <xf numFmtId="6" fontId="3" fillId="0" borderId="72" xfId="0" applyNumberFormat="1" applyFont="1" applyBorder="1" applyAlignment="1" applyProtection="1">
      <alignment horizontal="right" vertical="center"/>
      <protection hidden="1"/>
    </xf>
    <xf numFmtId="6" fontId="3" fillId="0" borderId="79" xfId="0" applyNumberFormat="1" applyFont="1" applyBorder="1" applyAlignment="1" applyProtection="1">
      <alignment horizontal="right" vertical="center"/>
      <protection hidden="1"/>
    </xf>
    <xf numFmtId="0" fontId="12" fillId="0" borderId="0" xfId="0" applyFont="1" applyAlignment="1" applyProtection="1">
      <alignment horizontal="left" vertical="center" wrapText="1"/>
      <protection hidden="1"/>
    </xf>
    <xf numFmtId="0" fontId="12" fillId="0" borderId="5"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3" fillId="0" borderId="100" xfId="0" applyFont="1" applyBorder="1" applyAlignment="1" applyProtection="1">
      <alignment horizontal="center" vertical="center"/>
      <protection hidden="1"/>
    </xf>
    <xf numFmtId="0" fontId="3" fillId="0" borderId="60" xfId="0" applyFont="1" applyBorder="1" applyAlignment="1" applyProtection="1">
      <alignment horizontal="center" vertical="center"/>
      <protection hidden="1"/>
    </xf>
    <xf numFmtId="6" fontId="3" fillId="0" borderId="60" xfId="0" applyNumberFormat="1" applyFont="1" applyBorder="1" applyAlignment="1" applyProtection="1">
      <alignment horizontal="right" vertical="center"/>
      <protection hidden="1"/>
    </xf>
    <xf numFmtId="6" fontId="3" fillId="0" borderId="101" xfId="0" applyNumberFormat="1" applyFont="1" applyBorder="1" applyAlignment="1" applyProtection="1">
      <alignment horizontal="right" vertical="center"/>
      <protection hidden="1"/>
    </xf>
    <xf numFmtId="0" fontId="3" fillId="0" borderId="23"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2" borderId="78" xfId="0" applyFont="1" applyFill="1" applyBorder="1" applyAlignment="1" applyProtection="1">
      <alignment vertical="center"/>
      <protection locked="0" hidden="1"/>
    </xf>
    <xf numFmtId="0" fontId="3" fillId="2" borderId="13" xfId="0" applyFont="1" applyFill="1" applyBorder="1" applyAlignment="1" applyProtection="1">
      <alignment vertical="center"/>
      <protection locked="0" hidden="1"/>
    </xf>
    <xf numFmtId="0" fontId="3" fillId="2" borderId="24" xfId="0" applyFont="1" applyFill="1" applyBorder="1" applyAlignment="1" applyProtection="1">
      <alignment vertical="center"/>
      <protection locked="0" hidden="1"/>
    </xf>
    <xf numFmtId="0" fontId="3" fillId="0" borderId="0" xfId="0" applyFont="1" applyAlignment="1" applyProtection="1">
      <alignment horizontal="distributed" vertical="center"/>
      <protection hidden="1"/>
    </xf>
    <xf numFmtId="0" fontId="3" fillId="2" borderId="14" xfId="0" applyFont="1" applyFill="1" applyBorder="1" applyAlignment="1" applyProtection="1">
      <alignment horizontal="left" vertical="center" shrinkToFit="1"/>
      <protection locked="0" hidden="1"/>
    </xf>
    <xf numFmtId="6" fontId="3" fillId="0" borderId="62" xfId="1" applyFont="1" applyBorder="1" applyAlignment="1" applyProtection="1">
      <alignment horizontal="center" vertical="center"/>
      <protection hidden="1"/>
    </xf>
    <xf numFmtId="6" fontId="3" fillId="0" borderId="63" xfId="1" applyFont="1" applyBorder="1" applyAlignment="1" applyProtection="1">
      <alignment horizontal="center" vertical="center"/>
      <protection hidden="1"/>
    </xf>
    <xf numFmtId="6" fontId="3" fillId="0" borderId="42" xfId="1" applyFont="1" applyBorder="1" applyAlignment="1" applyProtection="1">
      <alignment horizontal="center" vertical="center"/>
      <protection hidden="1"/>
    </xf>
    <xf numFmtId="6" fontId="3" fillId="0" borderId="47" xfId="1" applyFont="1" applyBorder="1" applyAlignment="1" applyProtection="1">
      <alignment horizontal="center" vertical="center"/>
      <protection hidden="1"/>
    </xf>
    <xf numFmtId="0" fontId="4" fillId="0" borderId="0" xfId="0" applyFont="1" applyAlignment="1" applyProtection="1">
      <alignment horizontal="distributed" vertical="center"/>
      <protection hidden="1"/>
    </xf>
    <xf numFmtId="0" fontId="3" fillId="2" borderId="1" xfId="0" applyFont="1" applyFill="1" applyBorder="1" applyAlignment="1" applyProtection="1">
      <alignment vertical="center" shrinkToFit="1"/>
      <protection locked="0" hidden="1"/>
    </xf>
    <xf numFmtId="0" fontId="3" fillId="2" borderId="2" xfId="0" applyFont="1" applyFill="1" applyBorder="1" applyAlignment="1" applyProtection="1">
      <alignment vertical="center" shrinkToFit="1"/>
      <protection locked="0" hidden="1"/>
    </xf>
    <xf numFmtId="0" fontId="3" fillId="2" borderId="22" xfId="0" applyFont="1" applyFill="1" applyBorder="1" applyAlignment="1" applyProtection="1">
      <alignment vertical="center" shrinkToFit="1"/>
      <protection locked="0" hidden="1"/>
    </xf>
    <xf numFmtId="0" fontId="3" fillId="2" borderId="6" xfId="0" applyFont="1" applyFill="1" applyBorder="1" applyAlignment="1" applyProtection="1">
      <alignment vertical="center" shrinkToFit="1"/>
      <protection locked="0" hidden="1"/>
    </xf>
    <xf numFmtId="0" fontId="3" fillId="2" borderId="7" xfId="0" applyFont="1" applyFill="1" applyBorder="1" applyAlignment="1" applyProtection="1">
      <alignment vertical="center" shrinkToFit="1"/>
      <protection locked="0" hidden="1"/>
    </xf>
    <xf numFmtId="0" fontId="3" fillId="2" borderId="18" xfId="0" applyFont="1" applyFill="1" applyBorder="1" applyAlignment="1" applyProtection="1">
      <alignment vertical="center" shrinkToFit="1"/>
      <protection locked="0" hidden="1"/>
    </xf>
    <xf numFmtId="0" fontId="3" fillId="0" borderId="48" xfId="0" applyFont="1" applyBorder="1" applyAlignment="1" applyProtection="1">
      <alignment horizontal="distributed" vertical="center"/>
      <protection hidden="1"/>
    </xf>
    <xf numFmtId="0" fontId="3" fillId="0" borderId="34" xfId="0" applyFont="1" applyBorder="1" applyAlignment="1" applyProtection="1">
      <alignment horizontal="distributed" vertical="center"/>
      <protection hidden="1"/>
    </xf>
    <xf numFmtId="0" fontId="4" fillId="0" borderId="0" xfId="0" applyFont="1" applyBorder="1" applyAlignment="1" applyProtection="1">
      <alignment horizontal="right" vertical="center"/>
      <protection hidden="1"/>
    </xf>
    <xf numFmtId="0" fontId="3" fillId="2" borderId="108" xfId="0" applyFont="1" applyFill="1" applyBorder="1" applyAlignment="1" applyProtection="1">
      <alignment horizontal="center" vertical="center"/>
      <protection locked="0" hidden="1"/>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10" xfId="0" applyFont="1" applyBorder="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38" fontId="3" fillId="0" borderId="9" xfId="4" applyFont="1" applyBorder="1" applyAlignment="1" applyProtection="1">
      <alignment horizontal="right" vertical="center"/>
      <protection hidden="1"/>
    </xf>
    <xf numFmtId="38" fontId="3" fillId="0" borderId="10" xfId="4" applyFont="1" applyBorder="1" applyAlignment="1" applyProtection="1">
      <alignment horizontal="right"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3" fillId="2" borderId="14" xfId="0" applyFont="1" applyFill="1" applyBorder="1" applyAlignment="1" applyProtection="1">
      <alignment horizontal="center" vertical="center"/>
      <protection locked="0" hidden="1"/>
    </xf>
    <xf numFmtId="0" fontId="4" fillId="0" borderId="0" xfId="0" applyFont="1" applyFill="1" applyBorder="1" applyAlignment="1" applyProtection="1">
      <alignment horizontal="center" vertical="center"/>
      <protection locked="0" hidden="1"/>
    </xf>
    <xf numFmtId="0" fontId="3" fillId="0" borderId="0" xfId="0" applyFont="1" applyAlignment="1" applyProtection="1">
      <alignment horizontal="right" vertical="center"/>
      <protection hidden="1"/>
    </xf>
    <xf numFmtId="0" fontId="4" fillId="2" borderId="26" xfId="0" applyFont="1" applyFill="1" applyBorder="1" applyAlignment="1" applyProtection="1">
      <alignment horizontal="center" vertical="center" shrinkToFit="1"/>
      <protection locked="0" hidden="1"/>
    </xf>
    <xf numFmtId="0" fontId="4" fillId="0" borderId="26" xfId="0" applyFont="1" applyFill="1" applyBorder="1" applyAlignment="1" applyProtection="1">
      <alignment horizontal="left" vertical="center" shrinkToFit="1"/>
      <protection hidden="1"/>
    </xf>
    <xf numFmtId="0" fontId="3" fillId="0" borderId="9"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177" fontId="13" fillId="0" borderId="31" xfId="0" applyNumberFormat="1" applyFont="1" applyBorder="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0" xfId="0" applyFont="1" applyAlignment="1" applyProtection="1">
      <alignment horizontal="left" vertical="center" shrinkToFit="1"/>
      <protection hidden="1"/>
    </xf>
    <xf numFmtId="0" fontId="3" fillId="0" borderId="5" xfId="0" applyFont="1" applyBorder="1" applyAlignment="1" applyProtection="1">
      <alignment horizontal="left" vertical="center" shrinkToFit="1"/>
      <protection hidden="1"/>
    </xf>
    <xf numFmtId="0" fontId="3" fillId="0" borderId="9" xfId="0" applyFont="1" applyBorder="1" applyAlignment="1" applyProtection="1">
      <alignment horizontal="right" vertical="center"/>
      <protection hidden="1"/>
    </xf>
    <xf numFmtId="0" fontId="3" fillId="0" borderId="10" xfId="0" applyFont="1" applyBorder="1" applyAlignment="1" applyProtection="1">
      <alignment horizontal="right" vertical="center"/>
      <protection hidden="1"/>
    </xf>
    <xf numFmtId="0" fontId="3" fillId="0" borderId="11" xfId="0" applyFont="1" applyBorder="1" applyAlignment="1" applyProtection="1">
      <alignment horizontal="right" vertical="center"/>
      <protection hidden="1"/>
    </xf>
    <xf numFmtId="0" fontId="14" fillId="0" borderId="0" xfId="0" applyFont="1" applyAlignment="1" applyProtection="1">
      <alignment horizontal="left" vertical="center"/>
      <protection hidden="1"/>
    </xf>
    <xf numFmtId="0" fontId="3" fillId="0" borderId="54"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99" xfId="0" applyFont="1" applyBorder="1" applyAlignment="1" applyProtection="1">
      <alignment horizontal="center" vertical="center"/>
      <protection hidden="1"/>
    </xf>
    <xf numFmtId="0" fontId="5" fillId="0" borderId="70" xfId="0" applyFont="1" applyBorder="1" applyAlignment="1" applyProtection="1">
      <alignment horizontal="center" vertical="center" wrapText="1"/>
      <protection hidden="1"/>
    </xf>
    <xf numFmtId="0" fontId="5" fillId="0" borderId="4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80" xfId="0" applyFont="1" applyBorder="1" applyAlignment="1" applyProtection="1">
      <alignment horizontal="center" vertical="center" shrinkToFit="1"/>
      <protection hidden="1"/>
    </xf>
    <xf numFmtId="0" fontId="5" fillId="0" borderId="38" xfId="0" applyFont="1" applyBorder="1" applyAlignment="1" applyProtection="1">
      <alignment horizontal="center" vertical="center" shrinkToFit="1"/>
      <protection hidden="1"/>
    </xf>
    <xf numFmtId="0" fontId="5" fillId="0" borderId="76" xfId="0" applyFont="1" applyBorder="1" applyAlignment="1" applyProtection="1">
      <alignment horizontal="center" vertical="center" wrapText="1"/>
      <protection hidden="1"/>
    </xf>
    <xf numFmtId="0" fontId="5" fillId="0" borderId="72" xfId="0" applyFont="1" applyBorder="1" applyAlignment="1" applyProtection="1">
      <alignment horizontal="center" vertical="center" wrapText="1"/>
      <protection hidden="1"/>
    </xf>
    <xf numFmtId="0" fontId="4" fillId="0" borderId="72" xfId="0" applyFont="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locked="0" hidden="1"/>
    </xf>
    <xf numFmtId="0" fontId="3" fillId="2" borderId="10" xfId="0" applyFont="1" applyFill="1" applyBorder="1" applyAlignment="1" applyProtection="1">
      <alignment horizontal="center" vertical="center" wrapText="1"/>
      <protection locked="0" hidden="1"/>
    </xf>
    <xf numFmtId="0" fontId="3" fillId="2" borderId="11" xfId="0" applyFont="1" applyFill="1" applyBorder="1" applyAlignment="1" applyProtection="1">
      <alignment horizontal="center" vertical="center" wrapText="1"/>
      <protection locked="0" hidden="1"/>
    </xf>
    <xf numFmtId="0" fontId="3" fillId="3" borderId="9" xfId="0" applyFont="1" applyFill="1" applyBorder="1" applyAlignment="1" applyProtection="1">
      <alignment horizontal="center" vertical="center" wrapText="1"/>
      <protection locked="0" hidden="1"/>
    </xf>
    <xf numFmtId="0" fontId="3" fillId="3" borderId="10" xfId="0" applyFont="1" applyFill="1" applyBorder="1" applyAlignment="1" applyProtection="1">
      <alignment horizontal="center" vertical="center" wrapText="1"/>
      <protection locked="0" hidden="1"/>
    </xf>
    <xf numFmtId="0" fontId="3" fillId="3" borderId="11" xfId="0" applyFont="1" applyFill="1" applyBorder="1" applyAlignment="1" applyProtection="1">
      <alignment horizontal="center" vertical="center" wrapText="1"/>
      <protection locked="0" hidden="1"/>
    </xf>
    <xf numFmtId="0" fontId="3" fillId="3" borderId="20" xfId="0" applyFont="1" applyFill="1" applyBorder="1" applyAlignment="1" applyProtection="1">
      <alignment horizontal="center" vertical="center" wrapText="1"/>
      <protection locked="0" hidden="1"/>
    </xf>
    <xf numFmtId="0" fontId="3" fillId="0" borderId="56" xfId="0" applyFont="1" applyBorder="1" applyAlignment="1" applyProtection="1">
      <alignment horizontal="center" vertical="center"/>
      <protection hidden="1"/>
    </xf>
    <xf numFmtId="0" fontId="3" fillId="0" borderId="57"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74" xfId="0" applyFont="1" applyBorder="1" applyAlignment="1" applyProtection="1">
      <alignment horizontal="center" vertical="center" shrinkToFit="1"/>
      <protection hidden="1"/>
    </xf>
    <xf numFmtId="0" fontId="3" fillId="0" borderId="28" xfId="0" applyFont="1" applyBorder="1" applyAlignment="1" applyProtection="1">
      <alignment horizontal="center" vertical="center" shrinkToFit="1"/>
      <protection hidden="1"/>
    </xf>
    <xf numFmtId="0" fontId="3" fillId="0" borderId="57" xfId="0" applyFont="1" applyBorder="1" applyAlignment="1" applyProtection="1">
      <alignment horizontal="center" vertical="center" shrinkToFit="1"/>
      <protection hidden="1"/>
    </xf>
    <xf numFmtId="0" fontId="3" fillId="2" borderId="9" xfId="0" applyFont="1" applyFill="1" applyBorder="1" applyAlignment="1" applyProtection="1">
      <alignment horizontal="left" vertical="center" wrapText="1"/>
      <protection locked="0" hidden="1"/>
    </xf>
    <xf numFmtId="0" fontId="3" fillId="2" borderId="10" xfId="0" applyFont="1" applyFill="1" applyBorder="1" applyAlignment="1" applyProtection="1">
      <alignment horizontal="left" vertical="center" wrapText="1"/>
      <protection locked="0" hidden="1"/>
    </xf>
    <xf numFmtId="0" fontId="3" fillId="2" borderId="20" xfId="0" applyFont="1" applyFill="1" applyBorder="1" applyAlignment="1" applyProtection="1">
      <alignment horizontal="left" vertical="center" wrapText="1"/>
      <protection locked="0" hidden="1"/>
    </xf>
    <xf numFmtId="0" fontId="5" fillId="0" borderId="1" xfId="0" applyFont="1" applyBorder="1" applyAlignment="1" applyProtection="1">
      <alignment horizontal="center" vertical="center" wrapText="1"/>
      <protection hidden="1"/>
    </xf>
    <xf numFmtId="0" fontId="5" fillId="0" borderId="75" xfId="0" applyFont="1" applyBorder="1" applyAlignment="1" applyProtection="1">
      <alignment horizontal="center" vertical="center" wrapText="1"/>
      <protection hidden="1"/>
    </xf>
    <xf numFmtId="0" fontId="3" fillId="0" borderId="19" xfId="0" applyFont="1" applyBorder="1" applyAlignment="1" applyProtection="1">
      <alignment horizontal="center" vertical="center" wrapText="1"/>
      <protection hidden="1"/>
    </xf>
    <xf numFmtId="0" fontId="3" fillId="2" borderId="28" xfId="0" applyFont="1" applyFill="1" applyBorder="1" applyAlignment="1" applyProtection="1">
      <alignment horizontal="center" vertical="center" shrinkToFit="1"/>
      <protection locked="0" hidden="1"/>
    </xf>
    <xf numFmtId="0" fontId="3" fillId="2" borderId="29" xfId="0" applyFont="1" applyFill="1" applyBorder="1" applyAlignment="1" applyProtection="1">
      <alignment horizontal="center" vertical="center" shrinkToFit="1"/>
      <protection locked="0" hidden="1"/>
    </xf>
    <xf numFmtId="0" fontId="3" fillId="0" borderId="21"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protection hidden="1"/>
    </xf>
    <xf numFmtId="0" fontId="5" fillId="0" borderId="111" xfId="0" applyFont="1" applyBorder="1" applyAlignment="1" applyProtection="1">
      <alignment horizontal="center" vertical="center" textRotation="255"/>
      <protection hidden="1"/>
    </xf>
    <xf numFmtId="0" fontId="5" fillId="0" borderId="112" xfId="0" applyFont="1" applyBorder="1" applyAlignment="1" applyProtection="1">
      <alignment horizontal="center" vertical="center" textRotation="255"/>
      <protection hidden="1"/>
    </xf>
    <xf numFmtId="0" fontId="5" fillId="0" borderId="114" xfId="0" applyFont="1" applyBorder="1" applyAlignment="1" applyProtection="1">
      <alignment horizontal="center" vertical="center" textRotation="255"/>
      <protection hidden="1"/>
    </xf>
    <xf numFmtId="0" fontId="5" fillId="0" borderId="115" xfId="0" applyFont="1" applyBorder="1" applyAlignment="1" applyProtection="1">
      <alignment horizontal="center" vertical="center" textRotation="255"/>
      <protection hidden="1"/>
    </xf>
    <xf numFmtId="0" fontId="4" fillId="0" borderId="35" xfId="0" applyFont="1" applyBorder="1" applyAlignment="1" applyProtection="1">
      <alignment horizontal="center" vertical="center" wrapText="1"/>
      <protection hidden="1"/>
    </xf>
    <xf numFmtId="0" fontId="4" fillId="0" borderId="75"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shrinkToFit="1"/>
      <protection hidden="1"/>
    </xf>
    <xf numFmtId="0" fontId="4" fillId="0" borderId="75" xfId="0" applyFont="1" applyBorder="1" applyAlignment="1" applyProtection="1">
      <alignment horizontal="center" vertical="center" shrinkToFit="1"/>
      <protection hidden="1"/>
    </xf>
    <xf numFmtId="0" fontId="4" fillId="0" borderId="72" xfId="0" applyFont="1" applyBorder="1" applyAlignment="1" applyProtection="1">
      <alignment horizontal="center" vertical="center" shrinkToFit="1"/>
      <protection hidden="1"/>
    </xf>
    <xf numFmtId="0" fontId="4" fillId="0" borderId="76" xfId="0" applyFont="1" applyBorder="1" applyAlignment="1" applyProtection="1">
      <alignment horizontal="center" vertical="center" shrinkToFit="1"/>
      <protection hidden="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75"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6" fontId="3" fillId="0" borderId="103" xfId="0" applyNumberFormat="1" applyFont="1" applyBorder="1" applyAlignment="1">
      <alignment horizontal="right" vertical="center"/>
    </xf>
    <xf numFmtId="6" fontId="3" fillId="0" borderId="104" xfId="0" applyNumberFormat="1" applyFont="1" applyBorder="1" applyAlignment="1">
      <alignment horizontal="right" vertical="center"/>
    </xf>
    <xf numFmtId="6" fontId="3" fillId="0" borderId="106" xfId="0" applyNumberFormat="1" applyFont="1" applyBorder="1" applyAlignment="1">
      <alignment horizontal="right" vertical="center"/>
    </xf>
    <xf numFmtId="6" fontId="3" fillId="0" borderId="107" xfId="0" applyNumberFormat="1" applyFont="1" applyBorder="1" applyAlignment="1">
      <alignment horizontal="right" vertical="center"/>
    </xf>
    <xf numFmtId="6" fontId="3" fillId="0" borderId="36" xfId="0" applyNumberFormat="1" applyFont="1" applyBorder="1" applyAlignment="1">
      <alignment horizontal="right" vertical="center"/>
    </xf>
    <xf numFmtId="6" fontId="3" fillId="0" borderId="35" xfId="0" applyNumberFormat="1" applyFont="1" applyBorder="1" applyAlignment="1">
      <alignment horizontal="right" vertical="center"/>
    </xf>
    <xf numFmtId="6" fontId="3" fillId="0" borderId="85" xfId="0" applyNumberFormat="1" applyFont="1" applyBorder="1" applyAlignment="1">
      <alignment horizontal="right" vertical="center"/>
    </xf>
    <xf numFmtId="0" fontId="3" fillId="0" borderId="2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3" xfId="0" applyFont="1" applyBorder="1" applyAlignment="1">
      <alignment horizontal="center" vertical="center" shrinkToFit="1"/>
    </xf>
    <xf numFmtId="0" fontId="3" fillId="2" borderId="4" xfId="0" applyFont="1" applyFill="1" applyBorder="1" applyAlignment="1" applyProtection="1">
      <alignment horizontal="left" vertical="center" indent="1" shrinkToFit="1"/>
      <protection locked="0"/>
    </xf>
    <xf numFmtId="0" fontId="3" fillId="2" borderId="0" xfId="0" applyFont="1" applyFill="1" applyAlignment="1" applyProtection="1">
      <alignment horizontal="left" vertical="center" indent="1" shrinkToFit="1"/>
      <protection locked="0"/>
    </xf>
    <xf numFmtId="0" fontId="3" fillId="2" borderId="16" xfId="0" applyFont="1" applyFill="1" applyBorder="1" applyAlignment="1" applyProtection="1">
      <alignment horizontal="left" vertical="center" indent="1" shrinkToFit="1"/>
      <protection locked="0"/>
    </xf>
    <xf numFmtId="0" fontId="3" fillId="2" borderId="78" xfId="0" applyFont="1" applyFill="1" applyBorder="1" applyAlignment="1" applyProtection="1">
      <alignment horizontal="left" vertical="center" indent="1" shrinkToFit="1"/>
      <protection locked="0"/>
    </xf>
    <xf numFmtId="0" fontId="3" fillId="2" borderId="13" xfId="0" applyFont="1" applyFill="1" applyBorder="1" applyAlignment="1" applyProtection="1">
      <alignment horizontal="left" vertical="center" indent="1" shrinkToFit="1"/>
      <protection locked="0"/>
    </xf>
    <xf numFmtId="0" fontId="3" fillId="2" borderId="24" xfId="0" applyFont="1" applyFill="1" applyBorder="1" applyAlignment="1" applyProtection="1">
      <alignment horizontal="left" vertical="center" indent="1"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0" borderId="11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0" borderId="0" xfId="0" applyFont="1" applyAlignment="1">
      <alignment horizontal="distributed" vertical="center"/>
    </xf>
    <xf numFmtId="0" fontId="3" fillId="2" borderId="14" xfId="0" applyFont="1" applyFill="1" applyBorder="1" applyAlignment="1" applyProtection="1">
      <alignment horizontal="left" vertical="center" shrinkToFit="1"/>
      <protection locked="0"/>
    </xf>
    <xf numFmtId="0" fontId="4" fillId="0" borderId="0" xfId="0" applyFont="1" applyAlignment="1">
      <alignment horizontal="center" vertical="center"/>
    </xf>
    <xf numFmtId="0" fontId="3" fillId="2" borderId="108" xfId="0" applyFont="1" applyFill="1" applyBorder="1" applyAlignment="1" applyProtection="1">
      <alignment horizontal="left" vertical="center"/>
      <protection locked="0"/>
    </xf>
    <xf numFmtId="0" fontId="3" fillId="2" borderId="109" xfId="0" applyFont="1" applyFill="1" applyBorder="1" applyAlignment="1" applyProtection="1">
      <alignment horizontal="left" vertical="center"/>
      <protection locked="0"/>
    </xf>
    <xf numFmtId="0" fontId="0" fillId="2" borderId="108" xfId="0" applyFill="1" applyBorder="1" applyAlignment="1">
      <alignment horizontal="left" vertical="center"/>
    </xf>
    <xf numFmtId="0" fontId="15" fillId="0" borderId="0" xfId="0" applyFont="1" applyAlignment="1">
      <alignment horizontal="right" vertical="center"/>
    </xf>
    <xf numFmtId="0" fontId="16" fillId="0" borderId="0" xfId="0" applyFont="1" applyAlignment="1">
      <alignment horizontal="righ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distributed" vertical="center" shrinkToFit="1"/>
    </xf>
    <xf numFmtId="0" fontId="3" fillId="2" borderId="9" xfId="0" applyFont="1" applyFill="1" applyBorder="1" applyAlignment="1" applyProtection="1">
      <alignment horizontal="right" vertical="center"/>
      <protection locked="0"/>
    </xf>
    <xf numFmtId="0" fontId="3" fillId="2" borderId="10" xfId="0" applyFont="1" applyFill="1" applyBorder="1" applyAlignment="1" applyProtection="1">
      <alignment horizontal="right" vertical="center"/>
      <protection locked="0"/>
    </xf>
    <xf numFmtId="49" fontId="3" fillId="2" borderId="10" xfId="0" applyNumberFormat="1" applyFont="1" applyFill="1" applyBorder="1" applyAlignment="1" applyProtection="1">
      <alignment horizontal="right" vertical="center"/>
      <protection locked="0"/>
    </xf>
    <xf numFmtId="0" fontId="3" fillId="0" borderId="10"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2" borderId="9" xfId="0" applyFont="1" applyFill="1" applyBorder="1" applyAlignment="1" applyProtection="1">
      <alignment horizontal="left" vertical="center" wrapText="1" indent="1"/>
      <protection locked="0"/>
    </xf>
    <xf numFmtId="0" fontId="3" fillId="2" borderId="10" xfId="0" applyFont="1" applyFill="1" applyBorder="1" applyAlignment="1" applyProtection="1">
      <alignment horizontal="left" vertical="center" wrapText="1" indent="1"/>
      <protection locked="0"/>
    </xf>
    <xf numFmtId="0" fontId="3" fillId="2" borderId="20" xfId="0" applyFont="1" applyFill="1" applyBorder="1" applyAlignment="1" applyProtection="1">
      <alignment horizontal="left" vertical="center" wrapText="1" indent="1"/>
      <protection locked="0"/>
    </xf>
    <xf numFmtId="0" fontId="5" fillId="0" borderId="35" xfId="0" applyFont="1" applyBorder="1" applyAlignment="1" applyProtection="1">
      <alignment horizontal="center" vertical="center" shrinkToFit="1"/>
      <protection hidden="1"/>
    </xf>
    <xf numFmtId="0" fontId="5" fillId="0" borderId="75" xfId="0" applyFont="1" applyBorder="1" applyAlignment="1" applyProtection="1">
      <alignment horizontal="center" vertical="center" shrinkToFit="1"/>
      <protection hidden="1"/>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3" xfId="0" applyFont="1" applyFill="1" applyBorder="1" applyAlignment="1" applyProtection="1">
      <alignment horizontal="center" vertical="center" wrapText="1"/>
      <protection locked="0"/>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11" xfId="0" applyFont="1" applyBorder="1" applyAlignment="1">
      <alignment horizontal="center" vertical="center" textRotation="255" wrapText="1"/>
    </xf>
    <xf numFmtId="0" fontId="5" fillId="0" borderId="112" xfId="0" applyFont="1" applyBorder="1" applyAlignment="1">
      <alignment horizontal="center" vertical="center" textRotation="255" wrapText="1"/>
    </xf>
    <xf numFmtId="0" fontId="5" fillId="0" borderId="114" xfId="0" applyFont="1" applyBorder="1" applyAlignment="1">
      <alignment horizontal="center" vertical="center" textRotation="255" wrapText="1"/>
    </xf>
    <xf numFmtId="0" fontId="5" fillId="0" borderId="115" xfId="0" applyFont="1" applyBorder="1" applyAlignment="1">
      <alignment horizontal="center" vertical="center" textRotation="255" wrapText="1"/>
    </xf>
    <xf numFmtId="0" fontId="5" fillId="0" borderId="40" xfId="0" applyFont="1" applyBorder="1" applyAlignment="1" applyProtection="1">
      <alignment horizontal="center" vertical="center" shrinkToFit="1"/>
      <protection hidden="1"/>
    </xf>
    <xf numFmtId="0" fontId="5" fillId="0" borderId="77" xfId="0" applyFont="1" applyBorder="1" applyAlignment="1" applyProtection="1">
      <alignment horizontal="center" vertical="center" shrinkToFit="1"/>
      <protection hidden="1"/>
    </xf>
    <xf numFmtId="0" fontId="5" fillId="0" borderId="7"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3" fillId="0" borderId="91" xfId="0" applyFont="1" applyBorder="1" applyAlignment="1">
      <alignment horizontal="center" vertical="center"/>
    </xf>
    <xf numFmtId="0" fontId="3" fillId="0" borderId="90" xfId="0" applyFont="1" applyBorder="1" applyAlignment="1">
      <alignment horizontal="center" vertical="center"/>
    </xf>
    <xf numFmtId="0" fontId="3" fillId="0" borderId="92" xfId="0" applyFont="1" applyBorder="1" applyAlignment="1">
      <alignment horizontal="center" vertical="center"/>
    </xf>
    <xf numFmtId="0" fontId="5" fillId="0" borderId="72" xfId="0" applyFont="1" applyBorder="1" applyAlignment="1" applyProtection="1">
      <alignment horizontal="center" vertical="center" shrinkToFit="1"/>
      <protection hidden="1"/>
    </xf>
    <xf numFmtId="0" fontId="5" fillId="0" borderId="76" xfId="0" applyFont="1" applyBorder="1" applyAlignment="1" applyProtection="1">
      <alignment horizontal="center" vertical="center" shrinkToFit="1"/>
      <protection hidden="1"/>
    </xf>
    <xf numFmtId="0" fontId="2" fillId="0" borderId="0" xfId="0" applyFont="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shrinkToFit="1"/>
    </xf>
    <xf numFmtId="0" fontId="3" fillId="0" borderId="57" xfId="0" applyFont="1" applyBorder="1" applyAlignment="1">
      <alignment horizontal="center" vertical="center" shrinkToFit="1"/>
    </xf>
    <xf numFmtId="0" fontId="3" fillId="2" borderId="28"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45" xfId="0" applyFont="1" applyFill="1" applyBorder="1" applyAlignment="1" applyProtection="1">
      <alignment horizontal="right" vertical="center"/>
      <protection locked="0"/>
    </xf>
    <xf numFmtId="0" fontId="3" fillId="0" borderId="74" xfId="0" applyFont="1" applyBorder="1" applyAlignment="1">
      <alignment horizontal="center" vertical="center" shrinkToFit="1"/>
    </xf>
    <xf numFmtId="0" fontId="3" fillId="2" borderId="9" xfId="0" applyFont="1" applyFill="1" applyBorder="1" applyAlignment="1" applyProtection="1">
      <alignment horizontal="left" vertical="center" wrapText="1" indent="1"/>
      <protection locked="0" hidden="1"/>
    </xf>
    <xf numFmtId="0" fontId="3" fillId="2" borderId="10" xfId="0" applyFont="1" applyFill="1" applyBorder="1" applyAlignment="1" applyProtection="1">
      <alignment horizontal="left" vertical="center" wrapText="1" indent="1"/>
      <protection locked="0" hidden="1"/>
    </xf>
    <xf numFmtId="0" fontId="3" fillId="2" borderId="20" xfId="0" applyFont="1" applyFill="1" applyBorder="1" applyAlignment="1" applyProtection="1">
      <alignment horizontal="left" vertical="center" wrapText="1" indent="1"/>
      <protection locked="0" hidden="1"/>
    </xf>
    <xf numFmtId="6" fontId="3" fillId="0" borderId="62" xfId="1" applyFont="1" applyBorder="1" applyAlignment="1">
      <alignment horizontal="center" vertical="center"/>
    </xf>
    <xf numFmtId="6" fontId="3" fillId="0" borderId="63" xfId="1" applyFont="1" applyBorder="1" applyAlignment="1">
      <alignment horizontal="center" vertical="center"/>
    </xf>
    <xf numFmtId="6" fontId="3" fillId="0" borderId="42" xfId="1" applyFont="1" applyBorder="1" applyAlignment="1">
      <alignment horizontal="center" vertical="center"/>
    </xf>
    <xf numFmtId="6" fontId="3" fillId="0" borderId="47" xfId="1" applyFont="1" applyBorder="1" applyAlignment="1">
      <alignment horizontal="center" vertical="center"/>
    </xf>
    <xf numFmtId="6" fontId="3" fillId="0" borderId="64" xfId="1" applyFont="1" applyBorder="1" applyAlignment="1">
      <alignment horizontal="center" vertical="center"/>
    </xf>
    <xf numFmtId="6" fontId="3" fillId="0" borderId="65" xfId="1" applyFont="1" applyBorder="1" applyAlignment="1">
      <alignment horizontal="center" vertical="center"/>
    </xf>
    <xf numFmtId="6" fontId="3" fillId="0" borderId="71" xfId="0" applyNumberFormat="1" applyFont="1" applyBorder="1" applyAlignment="1">
      <alignment horizontal="right" vertical="center"/>
    </xf>
    <xf numFmtId="6" fontId="3" fillId="0" borderId="72" xfId="0" applyNumberFormat="1" applyFont="1" applyBorder="1" applyAlignment="1">
      <alignment horizontal="right" vertical="center"/>
    </xf>
    <xf numFmtId="6" fontId="3" fillId="0" borderId="79" xfId="0" applyNumberFormat="1" applyFont="1" applyBorder="1" applyAlignment="1">
      <alignment horizontal="right" vertical="center"/>
    </xf>
    <xf numFmtId="0" fontId="3" fillId="0" borderId="48" xfId="0" applyFont="1" applyBorder="1" applyAlignment="1">
      <alignment horizontal="distributed" vertical="center"/>
    </xf>
    <xf numFmtId="0" fontId="3" fillId="0" borderId="34" xfId="0" applyFont="1" applyBorder="1" applyAlignment="1">
      <alignment horizontal="distributed" vertical="center"/>
    </xf>
    <xf numFmtId="0" fontId="3" fillId="2" borderId="14" xfId="0" applyFont="1" applyFill="1" applyBorder="1" applyAlignment="1" applyProtection="1">
      <alignment horizontal="left" vertical="center"/>
      <protection locked="0"/>
    </xf>
    <xf numFmtId="0" fontId="3" fillId="2" borderId="49" xfId="0" applyFont="1" applyFill="1" applyBorder="1" applyAlignment="1" applyProtection="1">
      <alignment horizontal="left" vertical="center"/>
      <protection locked="0"/>
    </xf>
    <xf numFmtId="0" fontId="3" fillId="0" borderId="76"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2" borderId="14" xfId="0" applyFont="1" applyFill="1" applyBorder="1" applyAlignment="1" applyProtection="1">
      <alignment horizontal="left" vertical="center" wrapText="1"/>
      <protection locked="0"/>
    </xf>
    <xf numFmtId="0" fontId="3" fillId="2" borderId="49" xfId="0" applyFont="1" applyFill="1" applyBorder="1" applyAlignment="1" applyProtection="1">
      <alignment horizontal="left" vertical="center" wrapText="1"/>
      <protection locked="0"/>
    </xf>
    <xf numFmtId="0" fontId="3" fillId="2" borderId="49" xfId="0" applyFont="1" applyFill="1" applyBorder="1" applyAlignment="1" applyProtection="1">
      <alignment horizontal="left" vertical="center" shrinkToFit="1"/>
      <protection locked="0"/>
    </xf>
    <xf numFmtId="0" fontId="3" fillId="2" borderId="14" xfId="0" applyFont="1" applyFill="1" applyBorder="1" applyAlignment="1" applyProtection="1">
      <alignment vertical="center"/>
      <protection locked="0"/>
    </xf>
    <xf numFmtId="0" fontId="3" fillId="2" borderId="49" xfId="0" applyFont="1" applyFill="1" applyBorder="1" applyAlignment="1" applyProtection="1">
      <alignment vertical="center"/>
      <protection locked="0"/>
    </xf>
    <xf numFmtId="0" fontId="3" fillId="0" borderId="67" xfId="0" applyFont="1" applyBorder="1" applyAlignment="1" applyProtection="1">
      <alignment horizontal="center" vertical="center" shrinkToFit="1"/>
      <protection locked="0"/>
    </xf>
    <xf numFmtId="0" fontId="3" fillId="2" borderId="14" xfId="0" applyFont="1" applyFill="1" applyBorder="1" applyAlignment="1" applyProtection="1">
      <alignment vertical="center" shrinkToFit="1"/>
      <protection locked="0"/>
    </xf>
    <xf numFmtId="0" fontId="3" fillId="2" borderId="49" xfId="0" applyFont="1" applyFill="1" applyBorder="1" applyAlignment="1" applyProtection="1">
      <alignment vertical="center" shrinkToFit="1"/>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vertical="center"/>
    </xf>
    <xf numFmtId="0" fontId="3" fillId="0" borderId="49" xfId="0" applyFont="1" applyBorder="1" applyAlignment="1">
      <alignment vertical="center"/>
    </xf>
    <xf numFmtId="0" fontId="3" fillId="0" borderId="53"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8" xfId="0" applyFont="1" applyBorder="1" applyAlignment="1">
      <alignment horizontal="center" vertical="center" shrinkToFit="1"/>
    </xf>
    <xf numFmtId="0" fontId="3" fillId="2" borderId="14" xfId="0" applyFont="1" applyFill="1" applyBorder="1" applyAlignment="1" applyProtection="1">
      <alignment vertical="center" wrapText="1"/>
      <protection locked="0"/>
    </xf>
    <xf numFmtId="0" fontId="3" fillId="2" borderId="49" xfId="0" applyFont="1" applyFill="1" applyBorder="1" applyAlignment="1" applyProtection="1">
      <alignment vertical="center" wrapText="1"/>
      <protection locked="0"/>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86" xfId="0" applyFont="1" applyBorder="1" applyAlignment="1">
      <alignment horizontal="center" vertical="center"/>
    </xf>
    <xf numFmtId="0" fontId="3" fillId="0" borderId="40" xfId="0" applyFont="1" applyBorder="1" applyAlignment="1">
      <alignment horizontal="center" vertical="center"/>
    </xf>
    <xf numFmtId="0" fontId="3" fillId="2" borderId="77" xfId="0" applyFont="1" applyFill="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protection locked="0"/>
    </xf>
    <xf numFmtId="0" fontId="3" fillId="3" borderId="112" xfId="0" applyFont="1" applyFill="1" applyBorder="1" applyAlignment="1" applyProtection="1">
      <alignment horizontal="center" vertical="center" wrapText="1"/>
      <protection locked="0"/>
    </xf>
    <xf numFmtId="0" fontId="3" fillId="3" borderId="113" xfId="0" applyFont="1" applyFill="1" applyBorder="1" applyAlignment="1" applyProtection="1">
      <alignment horizontal="center" vertical="center" wrapText="1"/>
      <protection locked="0"/>
    </xf>
    <xf numFmtId="0" fontId="3" fillId="0" borderId="4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4" xfId="0" applyFont="1" applyBorder="1" applyAlignment="1" applyProtection="1">
      <alignment horizontal="center" vertical="center" wrapText="1"/>
      <protection hidden="1"/>
    </xf>
    <xf numFmtId="0" fontId="5" fillId="0" borderId="41"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77"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wrapText="1"/>
      <protection hidden="1"/>
    </xf>
    <xf numFmtId="0" fontId="3" fillId="0" borderId="54"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2" borderId="75" xfId="0" applyFont="1" applyFill="1" applyBorder="1" applyAlignment="1" applyProtection="1">
      <alignment horizontal="center" vertical="center" wrapText="1"/>
      <protection locked="0" hidden="1"/>
    </xf>
    <xf numFmtId="0" fontId="3" fillId="2" borderId="35" xfId="0" applyFont="1" applyFill="1" applyBorder="1" applyAlignment="1" applyProtection="1">
      <alignment horizontal="center" vertical="center" wrapText="1"/>
      <protection locked="0" hidden="1"/>
    </xf>
    <xf numFmtId="0" fontId="3" fillId="3" borderId="111" xfId="0" applyFont="1" applyFill="1" applyBorder="1" applyAlignment="1" applyProtection="1">
      <alignment horizontal="center" vertical="center" wrapText="1"/>
      <protection locked="0"/>
    </xf>
    <xf numFmtId="0" fontId="3" fillId="3" borderId="110" xfId="0" applyFont="1" applyFill="1" applyBorder="1" applyAlignment="1" applyProtection="1">
      <alignment horizontal="center" vertical="center" wrapText="1"/>
      <protection locked="0"/>
    </xf>
    <xf numFmtId="0" fontId="0" fillId="0" borderId="0" xfId="0" applyAlignment="1">
      <alignment horizontal="center" vertical="center"/>
    </xf>
  </cellXfs>
  <cellStyles count="6">
    <cellStyle name="パーセント" xfId="5" builtinId="5"/>
    <cellStyle name="桁区切り" xfId="4" builtinId="6"/>
    <cellStyle name="桁区切り 2" xfId="3" xr:uid="{00000000-0005-0000-0000-000001000000}"/>
    <cellStyle name="通貨" xfId="1" builtinId="7"/>
    <cellStyle name="標準" xfId="0" builtinId="0"/>
    <cellStyle name="標準 2" xfId="2" xr:uid="{00000000-0005-0000-0000-000004000000}"/>
  </cellStyles>
  <dxfs count="19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39994506668294322"/>
        </patternFill>
      </fill>
    </dxf>
    <dxf>
      <fill>
        <patternFill patternType="none">
          <bgColor auto="1"/>
        </patternFill>
      </fill>
    </dxf>
    <dxf>
      <fill>
        <patternFill>
          <bgColor theme="9"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9"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9" tint="0.39994506668294322"/>
        </patternFill>
      </fill>
    </dxf>
    <dxf>
      <fill>
        <patternFill patternType="none">
          <bgColor auto="1"/>
        </patternFill>
      </fill>
    </dxf>
    <dxf>
      <fill>
        <patternFill>
          <bgColor theme="9" tint="0.39994506668294322"/>
        </patternFill>
      </fill>
    </dxf>
    <dxf>
      <fill>
        <patternFill patternType="none">
          <bgColor auto="1"/>
        </patternFill>
      </fill>
    </dxf>
    <dxf>
      <fill>
        <patternFill>
          <bgColor theme="9"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9"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112059</xdr:colOff>
      <xdr:row>1</xdr:row>
      <xdr:rowOff>89645</xdr:rowOff>
    </xdr:from>
    <xdr:to>
      <xdr:col>34</xdr:col>
      <xdr:colOff>593911</xdr:colOff>
      <xdr:row>32</xdr:row>
      <xdr:rowOff>19050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970059" y="375395"/>
          <a:ext cx="3787027" cy="643498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200"/>
            <a:t>※</a:t>
          </a:r>
          <a:r>
            <a:rPr kumimoji="1" lang="ja-JP" altLang="en-US" sz="1200"/>
            <a:t>留意点</a:t>
          </a:r>
          <a:r>
            <a:rPr kumimoji="1" lang="en-US" altLang="ja-JP" sz="1200"/>
            <a:t>※</a:t>
          </a:r>
          <a:r>
            <a:rPr kumimoji="1" lang="ja-JP" altLang="en-US" sz="1200"/>
            <a:t>　　　　　</a:t>
          </a:r>
          <a:endParaRPr kumimoji="1" lang="en-US" altLang="ja-JP" sz="1200"/>
        </a:p>
        <a:p>
          <a:pPr algn="l"/>
          <a:endParaRPr kumimoji="1" lang="en-US" altLang="ja-JP" sz="1200"/>
        </a:p>
        <a:p>
          <a:pPr algn="l"/>
          <a:r>
            <a:rPr kumimoji="1" lang="ja-JP" altLang="en-US" sz="1200"/>
            <a:t>・黄色のセルは入力必須項目です。</a:t>
          </a:r>
          <a:endParaRPr kumimoji="1" lang="en-US" altLang="ja-JP" sz="1200"/>
        </a:p>
        <a:p>
          <a:pPr algn="l"/>
          <a:endParaRPr kumimoji="1" lang="en-US" altLang="ja-JP" sz="1200"/>
        </a:p>
        <a:p>
          <a:pPr algn="l"/>
          <a:r>
            <a:rPr kumimoji="1" lang="ja-JP" altLang="en-US" sz="1200"/>
            <a:t>・緑色のセルは、必要に応じて使用するセルです。</a:t>
          </a:r>
          <a:endParaRPr kumimoji="1" lang="en-US" altLang="ja-JP" sz="1200"/>
        </a:p>
        <a:p>
          <a:pPr algn="l"/>
          <a:r>
            <a:rPr kumimoji="1" lang="ja-JP" altLang="en-US" sz="1200"/>
            <a:t>　同日の場合、１枚あたり３部屋まで依頼可能です。　　</a:t>
          </a:r>
          <a:endParaRPr kumimoji="1" lang="en-US" altLang="ja-JP" sz="1200"/>
        </a:p>
        <a:p>
          <a:pPr algn="l"/>
          <a:r>
            <a:rPr kumimoji="1" lang="ja-JP" altLang="en-US" sz="1200"/>
            <a:t>　４部屋以上借りられる場合は、２枚に分けて作成して</a:t>
          </a:r>
          <a:r>
            <a:rPr kumimoji="1" lang="ja-JP" altLang="en-US" sz="1200">
              <a:solidFill>
                <a:sysClr val="windowText" lastClr="000000"/>
              </a:solidFill>
            </a:rPr>
            <a:t>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・各室有線マイク２本、ワイヤレスマイク２本以上借りられる場合は、事前にお問い合わせください。本数に限りがあります。</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a:t>
          </a:r>
          <a:r>
            <a:rPr kumimoji="1" lang="en-US" altLang="ja-JP" sz="1200">
              <a:solidFill>
                <a:sysClr val="windowText" lastClr="000000"/>
              </a:solidFill>
            </a:rPr>
            <a:t>301</a:t>
          </a:r>
          <a:r>
            <a:rPr kumimoji="1" lang="ja-JP" altLang="en-US" sz="1200">
              <a:solidFill>
                <a:sysClr val="windowText" lastClr="000000"/>
              </a:solidFill>
            </a:rPr>
            <a:t>会議室は、移動式ホワイトボード１台、備えつけのスクリーンが室料に含まれています。</a:t>
          </a:r>
          <a:endParaRPr kumimoji="1" lang="en-US" altLang="ja-JP" sz="1200">
            <a:solidFill>
              <a:sysClr val="windowText" lastClr="000000"/>
            </a:solidFill>
          </a:endParaRPr>
        </a:p>
        <a:p>
          <a:pPr algn="l"/>
          <a:r>
            <a:rPr kumimoji="1" lang="ja-JP" altLang="en-US" sz="1200">
              <a:solidFill>
                <a:sysClr val="windowText" lastClr="000000"/>
              </a:solidFill>
            </a:rPr>
            <a:t>・移動式ホワイトボードは３台、自立式スクリーンとプロジェクターは１台までです。</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・「見積書発行依頼書（入力画面）」に入力した内容は「申込書（入力画面）」のシートに反映されますので、ご活用ください。</a:t>
          </a:r>
          <a:endParaRPr kumimoji="1" lang="en-US" altLang="ja-JP" sz="1200">
            <a:solidFill>
              <a:sysClr val="windowText" lastClr="000000"/>
            </a:solidFill>
          </a:endParaRPr>
        </a:p>
        <a:p>
          <a:pPr algn="l"/>
          <a:endParaRPr kumimoji="1" lang="en-US" altLang="ja-JP" sz="1200"/>
        </a:p>
        <a:p>
          <a:pPr algn="l"/>
          <a:r>
            <a:rPr kumimoji="1" lang="ja-JP" altLang="en-US" sz="1200"/>
            <a:t>・１枚目に入力すると、２枚目に見積書が自動作成されますので、各自で出力ください。</a:t>
          </a:r>
          <a:endParaRPr kumimoji="1" lang="en-US" altLang="ja-JP" sz="1200"/>
        </a:p>
        <a:p>
          <a:pPr algn="l"/>
          <a:endParaRPr kumimoji="1" lang="en-US" altLang="ja-JP" sz="1200"/>
        </a:p>
        <a:p>
          <a:pPr algn="l"/>
          <a:r>
            <a:rPr kumimoji="1" lang="ja-JP" altLang="en-US" sz="1200"/>
            <a:t>★見積書に公印が必要な場合（原則、公印省略）</a:t>
          </a:r>
        </a:p>
        <a:p>
          <a:pPr algn="l"/>
          <a:r>
            <a:rPr kumimoji="1" lang="ja-JP" altLang="en-US" sz="1200"/>
            <a:t>同様式に必要事項を入力し、メールで同様式を送信ください。手続きには</a:t>
          </a:r>
          <a:r>
            <a:rPr kumimoji="1" lang="ja-JP" altLang="en-US" sz="1200">
              <a:solidFill>
                <a:sysClr val="windowText" lastClr="000000"/>
              </a:solidFill>
            </a:rPr>
            <a:t>４～５日</a:t>
          </a:r>
          <a:r>
            <a:rPr kumimoji="1" lang="ja-JP" altLang="en-US" sz="1200"/>
            <a:t>必要です。</a:t>
          </a:r>
        </a:p>
        <a:p>
          <a:pPr algn="l"/>
          <a:r>
            <a:rPr kumimoji="1" lang="en-US" altLang="ja-JP" sz="1200"/>
            <a:t>【</a:t>
          </a:r>
          <a:r>
            <a:rPr kumimoji="1" lang="ja-JP" altLang="en-US" sz="1200"/>
            <a:t>メールアドレス</a:t>
          </a:r>
          <a:r>
            <a:rPr kumimoji="1" lang="en-US" altLang="ja-JP" sz="1200"/>
            <a:t>】</a:t>
          </a:r>
          <a:r>
            <a:rPr kumimoji="1" lang="ja-JP" altLang="en-US" sz="1200"/>
            <a:t>　</a:t>
          </a:r>
          <a:r>
            <a:rPr kumimoji="1" lang="en-US" altLang="ja-JP" sz="1200"/>
            <a:t>kaigisitu@osaka.jrc.or.jp</a:t>
          </a:r>
        </a:p>
        <a:p>
          <a:pPr algn="l"/>
          <a:endParaRPr kumimoji="1" lang="en-US" altLang="ja-JP" sz="1200"/>
        </a:p>
        <a:p>
          <a:pPr algn="l"/>
          <a:endParaRPr kumimoji="1" lang="en-US" altLang="ja-JP" sz="1200"/>
        </a:p>
        <a:p>
          <a:pPr algn="l"/>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230281</xdr:colOff>
      <xdr:row>0</xdr:row>
      <xdr:rowOff>285749</xdr:rowOff>
    </xdr:from>
    <xdr:to>
      <xdr:col>36</xdr:col>
      <xdr:colOff>28574</xdr:colOff>
      <xdr:row>29</xdr:row>
      <xdr:rowOff>161925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269256" y="285749"/>
          <a:ext cx="3617818" cy="625792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200"/>
            <a:t>※</a:t>
          </a:r>
          <a:r>
            <a:rPr kumimoji="1" lang="ja-JP" altLang="en-US" sz="1200"/>
            <a:t>留意点</a:t>
          </a:r>
          <a:r>
            <a:rPr kumimoji="1" lang="en-US" altLang="ja-JP" sz="1200"/>
            <a:t>※</a:t>
          </a:r>
          <a:r>
            <a:rPr kumimoji="1" lang="ja-JP" altLang="en-US" sz="1200"/>
            <a:t>　　　　　</a:t>
          </a:r>
          <a:endParaRPr kumimoji="1" lang="en-US" altLang="ja-JP" sz="1200"/>
        </a:p>
        <a:p>
          <a:pPr algn="l"/>
          <a:endParaRPr kumimoji="1" lang="en-US" altLang="ja-JP" sz="1200"/>
        </a:p>
        <a:p>
          <a:pPr algn="l"/>
          <a:r>
            <a:rPr kumimoji="1" lang="ja-JP" altLang="en-US" sz="1200"/>
            <a:t>・黄色のセルは入力必須項目です。</a:t>
          </a:r>
          <a:endParaRPr kumimoji="1" lang="en-US" altLang="ja-JP" sz="1200"/>
        </a:p>
        <a:p>
          <a:pPr algn="l"/>
          <a:endParaRPr kumimoji="1" lang="en-US" altLang="ja-JP" sz="1200"/>
        </a:p>
        <a:p>
          <a:pPr algn="l"/>
          <a:r>
            <a:rPr kumimoji="1" lang="ja-JP" altLang="en-US" sz="1200"/>
            <a:t>・緑色のセルは、必要に応じて使用するセルです。</a:t>
          </a:r>
          <a:endParaRPr kumimoji="1" lang="en-US" altLang="ja-JP" sz="1200"/>
        </a:p>
        <a:p>
          <a:pPr algn="l"/>
          <a:r>
            <a:rPr kumimoji="1" lang="ja-JP" altLang="en-US" sz="1200"/>
            <a:t>　同日の場合、１枚あたり３部屋まで依頼可能です。　　</a:t>
          </a:r>
          <a:endParaRPr kumimoji="1" lang="en-US" altLang="ja-JP" sz="1200"/>
        </a:p>
        <a:p>
          <a:pPr algn="l"/>
          <a:r>
            <a:rPr kumimoji="1" lang="ja-JP" altLang="en-US" sz="1200"/>
            <a:t>　４部屋以上借りられる場合は、２枚に分けて作成してください。</a:t>
          </a:r>
          <a:endParaRPr kumimoji="1" lang="en-US" altLang="ja-JP" sz="1200"/>
        </a:p>
        <a:p>
          <a:pPr algn="l"/>
          <a:endParaRPr kumimoji="1" lang="en-US" altLang="ja-JP" sz="1200"/>
        </a:p>
        <a:p>
          <a:pPr algn="l"/>
          <a:r>
            <a:rPr kumimoji="1" lang="ja-JP" altLang="en-US" sz="1200">
              <a:solidFill>
                <a:sysClr val="windowText" lastClr="000000"/>
              </a:solidFill>
            </a:rPr>
            <a:t>・各室有線マイク２本、ワイヤレスマイク２本以上借りられる場合は、事前にお問い合わせください。本数に限りがあります。</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t>・</a:t>
          </a:r>
          <a:r>
            <a:rPr kumimoji="1" lang="en-US" altLang="ja-JP" sz="1200"/>
            <a:t>301</a:t>
          </a:r>
          <a:r>
            <a:rPr kumimoji="1" lang="ja-JP" altLang="en-US" sz="1200"/>
            <a:t>会議室は、移動式ホワイトボード１台、備えつけのスクリーンが室料に含まれています。</a:t>
          </a:r>
          <a:endParaRPr kumimoji="1" lang="en-US" altLang="ja-JP" sz="1200"/>
        </a:p>
        <a:p>
          <a:pPr algn="l"/>
          <a:endParaRPr kumimoji="1" lang="ja-JP" altLang="en-US" sz="1200"/>
        </a:p>
        <a:p>
          <a:pPr algn="l"/>
          <a:r>
            <a:rPr kumimoji="1" lang="ja-JP" altLang="en-US" sz="1200"/>
            <a:t>・移動式ホワイトボードは３台、自立式スクリーンとプロジェクターは１台までです。</a:t>
          </a:r>
          <a:endParaRPr kumimoji="1" lang="en-US" altLang="ja-JP" sz="1200"/>
        </a:p>
        <a:p>
          <a:pPr algn="l"/>
          <a:endParaRPr kumimoji="1" lang="en-US" altLang="ja-JP" sz="1200"/>
        </a:p>
        <a:p>
          <a:pPr algn="l"/>
          <a:r>
            <a:rPr kumimoji="1" lang="ja-JP" altLang="en-US" sz="1200"/>
            <a:t>・「見積書発行依頼書（入力画面）」に入力した内容が「申込書（入力画面）」のシートに反映されるよう、一部のセルに数式が入っていますが、見積書が不要な場合は、申込書シートに直接手入力することも可能です。</a:t>
          </a:r>
          <a:endParaRPr kumimoji="1" lang="en-US" altLang="ja-JP" sz="1200"/>
        </a:p>
        <a:p>
          <a:pPr algn="l"/>
          <a:endParaRPr kumimoji="1" lang="ja-JP" altLang="en-US" sz="1200"/>
        </a:p>
        <a:p>
          <a:r>
            <a:rPr kumimoji="1" lang="ja-JP" altLang="ja-JP" sz="1200">
              <a:solidFill>
                <a:sysClr val="windowText" lastClr="000000"/>
              </a:solidFill>
              <a:effectLst/>
              <a:latin typeface="+mn-lt"/>
              <a:ea typeface="+mn-ea"/>
              <a:cs typeface="+mn-cs"/>
            </a:rPr>
            <a:t>・申込書は</a:t>
          </a:r>
          <a:r>
            <a:rPr kumimoji="1" lang="ja-JP" altLang="en-US" sz="1200">
              <a:solidFill>
                <a:sysClr val="windowText" lastClr="000000"/>
              </a:solidFill>
              <a:effectLst/>
              <a:latin typeface="+mn-lt"/>
              <a:ea typeface="+mn-ea"/>
              <a:cs typeface="+mn-cs"/>
            </a:rPr>
            <a:t>必要事項を入力した</a:t>
          </a:r>
          <a:r>
            <a:rPr kumimoji="1" lang="en-US" altLang="ja-JP" sz="1200">
              <a:solidFill>
                <a:sysClr val="windowText" lastClr="000000"/>
              </a:solidFill>
              <a:effectLst/>
              <a:latin typeface="+mn-lt"/>
              <a:ea typeface="+mn-ea"/>
              <a:cs typeface="+mn-cs"/>
            </a:rPr>
            <a:t>Excel</a:t>
          </a:r>
          <a:r>
            <a:rPr kumimoji="1" lang="ja-JP" altLang="en-US" sz="1200">
              <a:solidFill>
                <a:sysClr val="windowText" lastClr="000000"/>
              </a:solidFill>
              <a:effectLst/>
              <a:latin typeface="+mn-lt"/>
              <a:ea typeface="+mn-ea"/>
              <a:cs typeface="+mn-cs"/>
            </a:rPr>
            <a:t>ファイルをメールに添付してお送りください。</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（提出先メールアドレス：</a:t>
          </a:r>
          <a:r>
            <a:rPr kumimoji="1" lang="en-US" altLang="ja-JP" sz="1200">
              <a:solidFill>
                <a:sysClr val="windowText" lastClr="000000"/>
              </a:solidFill>
              <a:effectLst/>
              <a:latin typeface="+mn-lt"/>
              <a:ea typeface="+mn-ea"/>
              <a:cs typeface="+mn-cs"/>
            </a:rPr>
            <a:t>kaigisitu@osaka.jrc.or.jp</a:t>
          </a:r>
          <a:r>
            <a:rPr kumimoji="1" lang="ja-JP" altLang="en-US"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109"/>
  <sheetViews>
    <sheetView showZeros="0" tabSelected="1" view="pageBreakPreview" zoomScaleNormal="85" zoomScaleSheetLayoutView="100" workbookViewId="0">
      <selection sqref="A1:Y1"/>
    </sheetView>
  </sheetViews>
  <sheetFormatPr defaultRowHeight="13.5"/>
  <cols>
    <col min="1" max="6" width="3.625" style="21" customWidth="1"/>
    <col min="7" max="8" width="2.875" style="21" customWidth="1"/>
    <col min="9" max="9" width="3.625" style="21" customWidth="1"/>
    <col min="10" max="11" width="2.875" style="21" customWidth="1"/>
    <col min="12" max="12" width="3.625" style="21" customWidth="1"/>
    <col min="13" max="14" width="2.875" style="21" customWidth="1"/>
    <col min="15" max="15" width="3.75" style="21" customWidth="1"/>
    <col min="16" max="17" width="2.875" style="21" customWidth="1"/>
    <col min="18" max="18" width="3.625" style="21" customWidth="1"/>
    <col min="19" max="20" width="2.875" style="21" customWidth="1"/>
    <col min="21" max="22" width="3.625" style="21" customWidth="1"/>
    <col min="23" max="23" width="3.125" style="21" customWidth="1"/>
    <col min="24" max="24" width="3.625" style="21" customWidth="1"/>
    <col min="25" max="25" width="3.625" style="22" customWidth="1"/>
    <col min="26" max="27" width="3.625" style="21" customWidth="1"/>
    <col min="28" max="29" width="4.625" style="21" customWidth="1"/>
    <col min="30" max="30" width="6.875" style="21" bestFit="1" customWidth="1"/>
    <col min="31" max="32" width="4.625" style="21" customWidth="1"/>
    <col min="33" max="16384" width="9" style="21"/>
  </cols>
  <sheetData>
    <row r="1" spans="1:27" ht="22.5" customHeight="1">
      <c r="A1" s="119" t="s">
        <v>0</v>
      </c>
      <c r="B1" s="119"/>
      <c r="C1" s="119"/>
      <c r="D1" s="119"/>
      <c r="E1" s="119"/>
      <c r="F1" s="119"/>
      <c r="G1" s="119"/>
      <c r="H1" s="119"/>
      <c r="I1" s="119"/>
      <c r="J1" s="119"/>
      <c r="K1" s="119"/>
      <c r="L1" s="119"/>
      <c r="M1" s="119"/>
      <c r="N1" s="119"/>
      <c r="O1" s="119"/>
      <c r="P1" s="119"/>
      <c r="Q1" s="119"/>
      <c r="R1" s="119"/>
      <c r="S1" s="119"/>
      <c r="T1" s="119"/>
      <c r="U1" s="119"/>
      <c r="V1" s="119"/>
      <c r="W1" s="119"/>
      <c r="X1" s="119"/>
      <c r="Y1" s="119"/>
      <c r="Z1" s="111"/>
      <c r="AA1" s="20"/>
    </row>
    <row r="2" spans="1:27" ht="10.5" customHeight="1" thickBot="1">
      <c r="A2" s="20"/>
      <c r="B2" s="20"/>
      <c r="C2" s="240"/>
      <c r="D2" s="240"/>
      <c r="E2" s="240"/>
      <c r="F2" s="240"/>
      <c r="G2" s="240"/>
      <c r="H2" s="240"/>
      <c r="I2" s="240"/>
      <c r="J2" s="240"/>
      <c r="K2" s="240"/>
      <c r="L2" s="240"/>
      <c r="M2" s="240"/>
      <c r="N2" s="240"/>
      <c r="O2" s="240"/>
      <c r="P2" s="240"/>
      <c r="Q2" s="240"/>
      <c r="R2" s="240"/>
      <c r="S2" s="240"/>
      <c r="T2" s="240"/>
      <c r="U2" s="240"/>
      <c r="V2" s="240"/>
      <c r="W2" s="240"/>
      <c r="X2" s="240"/>
    </row>
    <row r="3" spans="1:27" ht="22.5" customHeight="1">
      <c r="C3" s="260" t="s">
        <v>1</v>
      </c>
      <c r="D3" s="261"/>
      <c r="E3" s="262"/>
      <c r="F3" s="263"/>
      <c r="G3" s="264" t="str">
        <f>入力規則【非表示】!A17</f>
        <v>令和</v>
      </c>
      <c r="H3" s="265"/>
      <c r="I3" s="87"/>
      <c r="J3" s="265" t="s">
        <v>2</v>
      </c>
      <c r="K3" s="265"/>
      <c r="L3" s="87"/>
      <c r="M3" s="265" t="s">
        <v>3</v>
      </c>
      <c r="N3" s="265"/>
      <c r="O3" s="87"/>
      <c r="P3" s="265" t="s">
        <v>4</v>
      </c>
      <c r="Q3" s="265"/>
      <c r="R3" s="87"/>
      <c r="S3" s="265" t="s">
        <v>5</v>
      </c>
      <c r="T3" s="266"/>
      <c r="U3" s="23" t="s">
        <v>6</v>
      </c>
      <c r="V3" s="273"/>
      <c r="W3" s="273"/>
      <c r="X3" s="274"/>
      <c r="Y3" s="84"/>
    </row>
    <row r="4" spans="1:27" ht="36" customHeight="1">
      <c r="C4" s="272" t="s">
        <v>7</v>
      </c>
      <c r="D4" s="220"/>
      <c r="E4" s="220"/>
      <c r="F4" s="220"/>
      <c r="G4" s="267"/>
      <c r="H4" s="268"/>
      <c r="I4" s="268"/>
      <c r="J4" s="268"/>
      <c r="K4" s="268"/>
      <c r="L4" s="268"/>
      <c r="M4" s="268"/>
      <c r="N4" s="268"/>
      <c r="O4" s="268"/>
      <c r="P4" s="268"/>
      <c r="Q4" s="268"/>
      <c r="R4" s="268"/>
      <c r="S4" s="268"/>
      <c r="T4" s="268"/>
      <c r="U4" s="268"/>
      <c r="V4" s="268"/>
      <c r="W4" s="268"/>
      <c r="X4" s="269"/>
      <c r="Y4" s="84"/>
    </row>
    <row r="5" spans="1:27" ht="22.5" customHeight="1">
      <c r="C5" s="241" t="s">
        <v>8</v>
      </c>
      <c r="D5" s="173"/>
      <c r="E5" s="242"/>
      <c r="F5" s="243"/>
      <c r="G5" s="253"/>
      <c r="H5" s="254"/>
      <c r="I5" s="254"/>
      <c r="J5" s="254"/>
      <c r="K5" s="254"/>
      <c r="L5" s="255"/>
      <c r="M5" s="256"/>
      <c r="N5" s="257"/>
      <c r="O5" s="257"/>
      <c r="P5" s="257"/>
      <c r="Q5" s="257"/>
      <c r="R5" s="258"/>
      <c r="S5" s="257"/>
      <c r="T5" s="257"/>
      <c r="U5" s="257"/>
      <c r="V5" s="257"/>
      <c r="W5" s="257"/>
      <c r="X5" s="259"/>
      <c r="Y5" s="84"/>
    </row>
    <row r="6" spans="1:27" ht="15" customHeight="1">
      <c r="C6" s="275" t="s">
        <v>9</v>
      </c>
      <c r="D6" s="156"/>
      <c r="E6" s="156"/>
      <c r="F6" s="277" t="s">
        <v>10</v>
      </c>
      <c r="G6" s="246" t="s">
        <v>11</v>
      </c>
      <c r="H6" s="244" t="s">
        <v>12</v>
      </c>
      <c r="I6" s="244"/>
      <c r="J6" s="245"/>
      <c r="K6" s="24"/>
      <c r="L6" s="77" t="s">
        <v>13</v>
      </c>
      <c r="M6" s="270" t="s">
        <v>11</v>
      </c>
      <c r="N6" s="244" t="s">
        <v>12</v>
      </c>
      <c r="O6" s="244"/>
      <c r="P6" s="245"/>
      <c r="Q6" s="24"/>
      <c r="R6" s="77" t="s">
        <v>13</v>
      </c>
      <c r="S6" s="246" t="s">
        <v>11</v>
      </c>
      <c r="T6" s="244" t="s">
        <v>12</v>
      </c>
      <c r="U6" s="244"/>
      <c r="V6" s="245"/>
      <c r="W6" s="24"/>
      <c r="X6" s="78" t="s">
        <v>13</v>
      </c>
      <c r="Y6" s="84"/>
    </row>
    <row r="7" spans="1:27" ht="15" customHeight="1">
      <c r="C7" s="167"/>
      <c r="D7" s="121"/>
      <c r="E7" s="121"/>
      <c r="F7" s="278"/>
      <c r="G7" s="247"/>
      <c r="H7" s="248" t="s">
        <v>14</v>
      </c>
      <c r="I7" s="248"/>
      <c r="J7" s="249"/>
      <c r="K7" s="28"/>
      <c r="L7" s="29" t="s">
        <v>13</v>
      </c>
      <c r="M7" s="271"/>
      <c r="N7" s="248" t="s">
        <v>14</v>
      </c>
      <c r="O7" s="248"/>
      <c r="P7" s="249"/>
      <c r="Q7" s="28"/>
      <c r="R7" s="29" t="s">
        <v>13</v>
      </c>
      <c r="S7" s="247"/>
      <c r="T7" s="248" t="s">
        <v>14</v>
      </c>
      <c r="U7" s="248"/>
      <c r="V7" s="249"/>
      <c r="W7" s="28"/>
      <c r="X7" s="30" t="s">
        <v>13</v>
      </c>
      <c r="Y7" s="84"/>
    </row>
    <row r="8" spans="1:27" ht="15" customHeight="1">
      <c r="C8" s="167"/>
      <c r="D8" s="121"/>
      <c r="E8" s="121"/>
      <c r="F8" s="279"/>
      <c r="G8" s="252" t="s">
        <v>15</v>
      </c>
      <c r="H8" s="252"/>
      <c r="I8" s="252"/>
      <c r="J8" s="252"/>
      <c r="K8" s="70"/>
      <c r="L8" s="68" t="s">
        <v>13</v>
      </c>
      <c r="M8" s="250" t="s">
        <v>16</v>
      </c>
      <c r="N8" s="251"/>
      <c r="O8" s="251"/>
      <c r="P8" s="251"/>
      <c r="Q8" s="70"/>
      <c r="R8" s="68" t="s">
        <v>13</v>
      </c>
      <c r="S8" s="251" t="s">
        <v>16</v>
      </c>
      <c r="T8" s="251"/>
      <c r="U8" s="251"/>
      <c r="V8" s="251"/>
      <c r="W8" s="70"/>
      <c r="X8" s="69" t="s">
        <v>13</v>
      </c>
      <c r="Y8" s="84"/>
    </row>
    <row r="9" spans="1:27" ht="15" customHeight="1">
      <c r="C9" s="167"/>
      <c r="D9" s="121"/>
      <c r="E9" s="121"/>
      <c r="F9" s="280" t="s">
        <v>17</v>
      </c>
      <c r="G9" s="281" t="s">
        <v>18</v>
      </c>
      <c r="H9" s="281"/>
      <c r="I9" s="281"/>
      <c r="J9" s="281"/>
      <c r="K9" s="54"/>
      <c r="L9" s="25" t="s">
        <v>19</v>
      </c>
      <c r="M9" s="282" t="s">
        <v>20</v>
      </c>
      <c r="N9" s="281"/>
      <c r="O9" s="281"/>
      <c r="P9" s="281"/>
      <c r="Q9" s="54"/>
      <c r="R9" s="25" t="s">
        <v>19</v>
      </c>
      <c r="S9" s="282" t="s">
        <v>20</v>
      </c>
      <c r="T9" s="281"/>
      <c r="U9" s="281"/>
      <c r="V9" s="281"/>
      <c r="W9" s="71"/>
      <c r="X9" s="27" t="s">
        <v>19</v>
      </c>
      <c r="Y9" s="84"/>
    </row>
    <row r="10" spans="1:27" ht="15" customHeight="1">
      <c r="C10" s="167"/>
      <c r="D10" s="121"/>
      <c r="E10" s="121"/>
      <c r="F10" s="278"/>
      <c r="G10" s="283" t="s">
        <v>21</v>
      </c>
      <c r="H10" s="283"/>
      <c r="I10" s="283"/>
      <c r="J10" s="283"/>
      <c r="K10" s="55"/>
      <c r="L10" s="25" t="s">
        <v>19</v>
      </c>
      <c r="M10" s="284" t="s">
        <v>22</v>
      </c>
      <c r="N10" s="283"/>
      <c r="O10" s="283"/>
      <c r="P10" s="283"/>
      <c r="Q10" s="55"/>
      <c r="R10" s="25" t="s">
        <v>19</v>
      </c>
      <c r="S10" s="284" t="s">
        <v>22</v>
      </c>
      <c r="T10" s="283"/>
      <c r="U10" s="283"/>
      <c r="V10" s="283"/>
      <c r="W10" s="71"/>
      <c r="X10" s="27" t="s">
        <v>19</v>
      </c>
      <c r="Y10" s="84"/>
    </row>
    <row r="11" spans="1:27" ht="15" customHeight="1">
      <c r="C11" s="276"/>
      <c r="D11" s="161"/>
      <c r="E11" s="161"/>
      <c r="F11" s="279"/>
      <c r="G11" s="285" t="s">
        <v>23</v>
      </c>
      <c r="H11" s="285"/>
      <c r="I11" s="285"/>
      <c r="J11" s="285"/>
      <c r="K11" s="56"/>
      <c r="L11" s="68" t="s">
        <v>19</v>
      </c>
      <c r="M11" s="286" t="s">
        <v>24</v>
      </c>
      <c r="N11" s="285"/>
      <c r="O11" s="285"/>
      <c r="P11" s="285"/>
      <c r="Q11" s="56"/>
      <c r="R11" s="68" t="s">
        <v>19</v>
      </c>
      <c r="S11" s="286" t="s">
        <v>24</v>
      </c>
      <c r="T11" s="285"/>
      <c r="U11" s="285"/>
      <c r="V11" s="285"/>
      <c r="W11" s="56"/>
      <c r="X11" s="69" t="s">
        <v>19</v>
      </c>
      <c r="Y11" s="84"/>
    </row>
    <row r="12" spans="1:27" ht="15" customHeight="1">
      <c r="C12" s="166" t="s">
        <v>25</v>
      </c>
      <c r="D12" s="156"/>
      <c r="E12" s="156"/>
      <c r="F12" s="156"/>
      <c r="G12" s="155" t="s">
        <v>26</v>
      </c>
      <c r="H12" s="156"/>
      <c r="I12" s="157"/>
      <c r="J12" s="142" t="s">
        <v>27</v>
      </c>
      <c r="K12" s="143"/>
      <c r="L12" s="143"/>
      <c r="M12" s="143"/>
      <c r="N12" s="143"/>
      <c r="O12" s="144"/>
      <c r="P12" s="145" t="str">
        <f>LEFT(G5,3)</f>
        <v/>
      </c>
      <c r="Q12" s="145"/>
      <c r="R12" s="164" t="str">
        <f>IF(G5="","",SUMIFS(入力規則【非表示】!$K$3:$K$23,入力規則【非表示】!$I$3:$I$23,G5,入力規則【非表示】!$J$3:$J$23,$V$3))</f>
        <v/>
      </c>
      <c r="S12" s="164"/>
      <c r="T12" s="164"/>
      <c r="U12" s="165"/>
      <c r="V12" s="198"/>
      <c r="W12" s="198"/>
      <c r="X12" s="199"/>
    </row>
    <row r="13" spans="1:27" ht="15" customHeight="1">
      <c r="C13" s="167"/>
      <c r="D13" s="121"/>
      <c r="E13" s="121"/>
      <c r="F13" s="121"/>
      <c r="G13" s="158"/>
      <c r="H13" s="121"/>
      <c r="I13" s="159"/>
      <c r="J13" s="130" t="s">
        <v>10</v>
      </c>
      <c r="K13" s="131"/>
      <c r="L13" s="131"/>
      <c r="M13" s="131"/>
      <c r="N13" s="131"/>
      <c r="O13" s="132"/>
      <c r="P13" s="163" t="str">
        <f>IF(SUM(K6:K8)=0,"",SUM(K6:K8))</f>
        <v/>
      </c>
      <c r="Q13" s="163"/>
      <c r="R13" s="140" t="str">
        <f>IF(P13="","",入力規則【非表示】!$N$2+入力規則【非表示】!$N$3*(P13-1))</f>
        <v/>
      </c>
      <c r="S13" s="140"/>
      <c r="T13" s="140"/>
      <c r="U13" s="141"/>
      <c r="V13" s="200"/>
      <c r="W13" s="200"/>
      <c r="X13" s="201"/>
    </row>
    <row r="14" spans="1:27" ht="15" customHeight="1">
      <c r="C14" s="167"/>
      <c r="D14" s="121"/>
      <c r="E14" s="121"/>
      <c r="F14" s="121"/>
      <c r="G14" s="158"/>
      <c r="H14" s="121"/>
      <c r="I14" s="159"/>
      <c r="J14" s="130" t="s">
        <v>18</v>
      </c>
      <c r="K14" s="131"/>
      <c r="L14" s="131"/>
      <c r="M14" s="131"/>
      <c r="N14" s="131"/>
      <c r="O14" s="132"/>
      <c r="P14" s="133" t="str">
        <f>IF(K9=0,"",K9)</f>
        <v/>
      </c>
      <c r="Q14" s="133"/>
      <c r="R14" s="134" t="str">
        <f>IF(P14="","",入力規則【非表示】!$Q$2*P14)</f>
        <v/>
      </c>
      <c r="S14" s="134"/>
      <c r="T14" s="134"/>
      <c r="U14" s="135"/>
      <c r="V14" s="200"/>
      <c r="W14" s="200"/>
      <c r="X14" s="201"/>
    </row>
    <row r="15" spans="1:27" ht="15" customHeight="1">
      <c r="C15" s="167"/>
      <c r="D15" s="121"/>
      <c r="E15" s="121"/>
      <c r="F15" s="121"/>
      <c r="G15" s="158"/>
      <c r="H15" s="121"/>
      <c r="I15" s="159"/>
      <c r="J15" s="130" t="s">
        <v>21</v>
      </c>
      <c r="K15" s="131"/>
      <c r="L15" s="131"/>
      <c r="M15" s="131"/>
      <c r="N15" s="131"/>
      <c r="O15" s="132"/>
      <c r="P15" s="133" t="str">
        <f>IF(K10=0,"",K10)</f>
        <v/>
      </c>
      <c r="Q15" s="133"/>
      <c r="R15" s="134" t="str">
        <f>IF(P15="","",入力規則【非表示】!$Q$2*P15)</f>
        <v/>
      </c>
      <c r="S15" s="134"/>
      <c r="T15" s="134"/>
      <c r="U15" s="135"/>
      <c r="V15" s="200"/>
      <c r="W15" s="200"/>
      <c r="X15" s="201"/>
    </row>
    <row r="16" spans="1:27" ht="15" customHeight="1">
      <c r="C16" s="167"/>
      <c r="D16" s="121"/>
      <c r="E16" s="121"/>
      <c r="F16" s="121"/>
      <c r="G16" s="160"/>
      <c r="H16" s="161"/>
      <c r="I16" s="162"/>
      <c r="J16" s="146" t="s">
        <v>23</v>
      </c>
      <c r="K16" s="147"/>
      <c r="L16" s="147"/>
      <c r="M16" s="147"/>
      <c r="N16" s="147"/>
      <c r="O16" s="148"/>
      <c r="P16" s="133" t="str">
        <f>IF(K11=0,"",K11)</f>
        <v/>
      </c>
      <c r="Q16" s="133"/>
      <c r="R16" s="134" t="str">
        <f>IF(P16="","",入力規則【非表示】!$U$2*P16)</f>
        <v/>
      </c>
      <c r="S16" s="134"/>
      <c r="T16" s="134"/>
      <c r="U16" s="135"/>
      <c r="V16" s="200"/>
      <c r="W16" s="200"/>
      <c r="X16" s="201"/>
    </row>
    <row r="17" spans="3:27" ht="15" customHeight="1">
      <c r="C17" s="167"/>
      <c r="D17" s="121"/>
      <c r="E17" s="121"/>
      <c r="F17" s="121"/>
      <c r="G17" s="155" t="s">
        <v>28</v>
      </c>
      <c r="H17" s="156"/>
      <c r="I17" s="157"/>
      <c r="J17" s="142" t="s">
        <v>27</v>
      </c>
      <c r="K17" s="143"/>
      <c r="L17" s="143"/>
      <c r="M17" s="143"/>
      <c r="N17" s="143"/>
      <c r="O17" s="144"/>
      <c r="P17" s="145" t="str">
        <f>LEFT(M5,3)</f>
        <v/>
      </c>
      <c r="Q17" s="145"/>
      <c r="R17" s="164" t="str">
        <f>IF(M5="","",SUMIFS(入力規則【非表示】!$K$3:$K$23,入力規則【非表示】!$I$3:$I$23,M5,入力規則【非表示】!$J$3:$J$23,$V$3))</f>
        <v/>
      </c>
      <c r="S17" s="164"/>
      <c r="T17" s="164"/>
      <c r="U17" s="165"/>
      <c r="V17" s="200"/>
      <c r="W17" s="200"/>
      <c r="X17" s="201"/>
    </row>
    <row r="18" spans="3:27" ht="15" customHeight="1">
      <c r="C18" s="167"/>
      <c r="D18" s="121"/>
      <c r="E18" s="121"/>
      <c r="F18" s="121"/>
      <c r="G18" s="158"/>
      <c r="H18" s="121"/>
      <c r="I18" s="159"/>
      <c r="J18" s="130" t="s">
        <v>10</v>
      </c>
      <c r="K18" s="131"/>
      <c r="L18" s="131"/>
      <c r="M18" s="131"/>
      <c r="N18" s="131"/>
      <c r="O18" s="132"/>
      <c r="P18" s="163" t="str">
        <f>IF(SUM(Q6:Q8)=0,"",SUM(Q6:Q8))</f>
        <v/>
      </c>
      <c r="Q18" s="163"/>
      <c r="R18" s="140" t="str">
        <f>IF(P18="","",入力規則【非表示】!$N$2+入力規則【非表示】!$N$3*(P18-1))</f>
        <v/>
      </c>
      <c r="S18" s="140"/>
      <c r="T18" s="140"/>
      <c r="U18" s="141"/>
      <c r="V18" s="200"/>
      <c r="W18" s="200"/>
      <c r="X18" s="201"/>
    </row>
    <row r="19" spans="3:27" ht="15" customHeight="1">
      <c r="C19" s="167"/>
      <c r="D19" s="121"/>
      <c r="E19" s="121"/>
      <c r="F19" s="121"/>
      <c r="G19" s="158"/>
      <c r="H19" s="121"/>
      <c r="I19" s="159"/>
      <c r="J19" s="130" t="s">
        <v>18</v>
      </c>
      <c r="K19" s="131"/>
      <c r="L19" s="131"/>
      <c r="M19" s="131"/>
      <c r="N19" s="131"/>
      <c r="O19" s="132"/>
      <c r="P19" s="133" t="str">
        <f>IF(Q9=0,"",Q9)</f>
        <v/>
      </c>
      <c r="Q19" s="133"/>
      <c r="R19" s="134" t="str">
        <f>IF(P19="","",入力規則【非表示】!$Q$2*P19)</f>
        <v/>
      </c>
      <c r="S19" s="134"/>
      <c r="T19" s="134"/>
      <c r="U19" s="135"/>
      <c r="V19" s="200"/>
      <c r="W19" s="200"/>
      <c r="X19" s="201"/>
    </row>
    <row r="20" spans="3:27" ht="15" customHeight="1">
      <c r="C20" s="167"/>
      <c r="D20" s="121"/>
      <c r="E20" s="121"/>
      <c r="F20" s="121"/>
      <c r="G20" s="158"/>
      <c r="H20" s="121"/>
      <c r="I20" s="159"/>
      <c r="J20" s="130" t="s">
        <v>21</v>
      </c>
      <c r="K20" s="131"/>
      <c r="L20" s="131"/>
      <c r="M20" s="131"/>
      <c r="N20" s="131"/>
      <c r="O20" s="132"/>
      <c r="P20" s="133" t="str">
        <f>IF(Q10=0,"",Q10)</f>
        <v/>
      </c>
      <c r="Q20" s="133"/>
      <c r="R20" s="134" t="str">
        <f>IF(P20="","",入力規則【非表示】!$Q$2*P20)</f>
        <v/>
      </c>
      <c r="S20" s="134"/>
      <c r="T20" s="134"/>
      <c r="U20" s="135"/>
      <c r="V20" s="200"/>
      <c r="W20" s="200"/>
      <c r="X20" s="201"/>
    </row>
    <row r="21" spans="3:27" ht="15" customHeight="1">
      <c r="C21" s="167"/>
      <c r="D21" s="121"/>
      <c r="E21" s="121"/>
      <c r="F21" s="121"/>
      <c r="G21" s="160"/>
      <c r="H21" s="161"/>
      <c r="I21" s="162"/>
      <c r="J21" s="146" t="s">
        <v>23</v>
      </c>
      <c r="K21" s="147"/>
      <c r="L21" s="147"/>
      <c r="M21" s="147"/>
      <c r="N21" s="147"/>
      <c r="O21" s="148"/>
      <c r="P21" s="133" t="str">
        <f>IF(Q11=0,"",Q11)</f>
        <v/>
      </c>
      <c r="Q21" s="133"/>
      <c r="R21" s="134" t="str">
        <f>IF(P21="","",入力規則【非表示】!$U$2*P21)</f>
        <v/>
      </c>
      <c r="S21" s="134"/>
      <c r="T21" s="134"/>
      <c r="U21" s="135"/>
      <c r="V21" s="200"/>
      <c r="W21" s="200"/>
      <c r="X21" s="201"/>
    </row>
    <row r="22" spans="3:27" ht="15" customHeight="1">
      <c r="C22" s="167"/>
      <c r="D22" s="121"/>
      <c r="E22" s="121"/>
      <c r="F22" s="121"/>
      <c r="G22" s="155" t="s">
        <v>29</v>
      </c>
      <c r="H22" s="156"/>
      <c r="I22" s="157"/>
      <c r="J22" s="142" t="s">
        <v>27</v>
      </c>
      <c r="K22" s="143"/>
      <c r="L22" s="143"/>
      <c r="M22" s="143"/>
      <c r="N22" s="143"/>
      <c r="O22" s="144"/>
      <c r="P22" s="145" t="str">
        <f>LEFT(S5,3)</f>
        <v/>
      </c>
      <c r="Q22" s="145"/>
      <c r="R22" s="164" t="str">
        <f>IF(S5="","",SUMIFS(入力規則【非表示】!$K$3:$K$23,入力規則【非表示】!$I$3:$I$23,S5,入力規則【非表示】!$J$3:$J$23,$V$3))</f>
        <v/>
      </c>
      <c r="S22" s="164"/>
      <c r="T22" s="164"/>
      <c r="U22" s="165"/>
      <c r="V22" s="200"/>
      <c r="W22" s="200"/>
      <c r="X22" s="201"/>
    </row>
    <row r="23" spans="3:27" ht="15" customHeight="1">
      <c r="C23" s="167"/>
      <c r="D23" s="121"/>
      <c r="E23" s="121"/>
      <c r="F23" s="121"/>
      <c r="G23" s="158"/>
      <c r="H23" s="121"/>
      <c r="I23" s="159"/>
      <c r="J23" s="130" t="s">
        <v>10</v>
      </c>
      <c r="K23" s="131"/>
      <c r="L23" s="131"/>
      <c r="M23" s="131"/>
      <c r="N23" s="131"/>
      <c r="O23" s="132"/>
      <c r="P23" s="163" t="str">
        <f>IF(SUM(W6:W8)=0,"",SUM(W6:W8))</f>
        <v/>
      </c>
      <c r="Q23" s="163"/>
      <c r="R23" s="140" t="str">
        <f>IF(P23="","",入力規則【非表示】!$N$2+入力規則【非表示】!$N$3*(P23-1))</f>
        <v/>
      </c>
      <c r="S23" s="140"/>
      <c r="T23" s="140"/>
      <c r="U23" s="141"/>
      <c r="V23" s="200"/>
      <c r="W23" s="200"/>
      <c r="X23" s="201"/>
    </row>
    <row r="24" spans="3:27" ht="15" customHeight="1">
      <c r="C24" s="167"/>
      <c r="D24" s="121"/>
      <c r="E24" s="121"/>
      <c r="F24" s="121"/>
      <c r="G24" s="158"/>
      <c r="H24" s="121"/>
      <c r="I24" s="159"/>
      <c r="J24" s="130" t="s">
        <v>18</v>
      </c>
      <c r="K24" s="131"/>
      <c r="L24" s="131"/>
      <c r="M24" s="131"/>
      <c r="N24" s="131"/>
      <c r="O24" s="132"/>
      <c r="P24" s="133" t="str">
        <f>IF(W9=0,"",W9)</f>
        <v/>
      </c>
      <c r="Q24" s="133"/>
      <c r="R24" s="134" t="str">
        <f>IF(P24="","",入力規則【非表示】!$Q$2*P24)</f>
        <v/>
      </c>
      <c r="S24" s="134"/>
      <c r="T24" s="134"/>
      <c r="U24" s="135"/>
      <c r="V24" s="200"/>
      <c r="W24" s="200"/>
      <c r="X24" s="201"/>
    </row>
    <row r="25" spans="3:27" ht="15" customHeight="1">
      <c r="C25" s="167"/>
      <c r="D25" s="121"/>
      <c r="E25" s="121"/>
      <c r="F25" s="121"/>
      <c r="G25" s="158"/>
      <c r="H25" s="121"/>
      <c r="I25" s="159"/>
      <c r="J25" s="130" t="s">
        <v>21</v>
      </c>
      <c r="K25" s="131"/>
      <c r="L25" s="131"/>
      <c r="M25" s="131"/>
      <c r="N25" s="131"/>
      <c r="O25" s="132"/>
      <c r="P25" s="133" t="str">
        <f>IF(W10=0,"",W10)</f>
        <v/>
      </c>
      <c r="Q25" s="133"/>
      <c r="R25" s="134" t="str">
        <f>IF(P25="","",入力規則【非表示】!$Q$2*P25)</f>
        <v/>
      </c>
      <c r="S25" s="134"/>
      <c r="T25" s="134"/>
      <c r="U25" s="135"/>
      <c r="V25" s="200"/>
      <c r="W25" s="200"/>
      <c r="X25" s="201"/>
    </row>
    <row r="26" spans="3:27" ht="15" customHeight="1">
      <c r="C26" s="167"/>
      <c r="D26" s="121"/>
      <c r="E26" s="121"/>
      <c r="F26" s="121"/>
      <c r="G26" s="160"/>
      <c r="H26" s="161"/>
      <c r="I26" s="162"/>
      <c r="J26" s="146" t="s">
        <v>23</v>
      </c>
      <c r="K26" s="147"/>
      <c r="L26" s="147"/>
      <c r="M26" s="147"/>
      <c r="N26" s="147"/>
      <c r="O26" s="148"/>
      <c r="P26" s="149" t="str">
        <f>IF(W11=0,"",W11)</f>
        <v/>
      </c>
      <c r="Q26" s="149"/>
      <c r="R26" s="168" t="str">
        <f>IF(P26="","",入力規則【非表示】!$U$2*P26)</f>
        <v/>
      </c>
      <c r="S26" s="168"/>
      <c r="T26" s="168"/>
      <c r="U26" s="169"/>
      <c r="V26" s="200"/>
      <c r="W26" s="200"/>
      <c r="X26" s="201"/>
    </row>
    <row r="27" spans="3:27" ht="15" customHeight="1">
      <c r="C27" s="167"/>
      <c r="D27" s="121"/>
      <c r="E27" s="121"/>
      <c r="F27" s="121"/>
      <c r="G27" s="171" t="s">
        <v>30</v>
      </c>
      <c r="H27" s="172"/>
      <c r="I27" s="172"/>
      <c r="J27" s="172"/>
      <c r="K27" s="172"/>
      <c r="L27" s="172"/>
      <c r="M27" s="172"/>
      <c r="N27" s="172"/>
      <c r="O27" s="173"/>
      <c r="P27" s="174" t="str">
        <f>IF(SUM(R12:U26)=0,"",SUM(R12:U26))</f>
        <v/>
      </c>
      <c r="Q27" s="175"/>
      <c r="R27" s="175"/>
      <c r="S27" s="175"/>
      <c r="T27" s="175"/>
      <c r="U27" s="176"/>
      <c r="V27" s="200"/>
      <c r="W27" s="200"/>
      <c r="X27" s="201"/>
    </row>
    <row r="28" spans="3:27" ht="15" customHeight="1">
      <c r="C28" s="167"/>
      <c r="D28" s="121"/>
      <c r="E28" s="121"/>
      <c r="F28" s="121"/>
      <c r="G28" s="177" t="s">
        <v>31</v>
      </c>
      <c r="H28" s="178"/>
      <c r="I28" s="178"/>
      <c r="J28" s="178"/>
      <c r="K28" s="178"/>
      <c r="L28" s="178"/>
      <c r="M28" s="178"/>
      <c r="N28" s="178"/>
      <c r="O28" s="179"/>
      <c r="P28" s="180" t="str">
        <f>IF(P27="","",P27*入力規則【非表示】!A14)</f>
        <v/>
      </c>
      <c r="Q28" s="181"/>
      <c r="R28" s="181"/>
      <c r="S28" s="181"/>
      <c r="T28" s="181"/>
      <c r="U28" s="182"/>
      <c r="V28" s="200"/>
      <c r="W28" s="200"/>
      <c r="X28" s="201"/>
      <c r="Y28" s="31"/>
      <c r="Z28" s="32"/>
      <c r="AA28" s="32"/>
    </row>
    <row r="29" spans="3:27" ht="30.75" customHeight="1">
      <c r="C29" s="167"/>
      <c r="D29" s="121"/>
      <c r="E29" s="121"/>
      <c r="F29" s="121"/>
      <c r="G29" s="187" t="s">
        <v>32</v>
      </c>
      <c r="H29" s="188"/>
      <c r="I29" s="188"/>
      <c r="J29" s="188"/>
      <c r="K29" s="188"/>
      <c r="L29" s="188"/>
      <c r="M29" s="188"/>
      <c r="N29" s="188"/>
      <c r="O29" s="188"/>
      <c r="P29" s="189" t="str">
        <f>IF(P27="","",P27+P28)</f>
        <v/>
      </c>
      <c r="Q29" s="189"/>
      <c r="R29" s="189"/>
      <c r="S29" s="189"/>
      <c r="T29" s="189"/>
      <c r="U29" s="190"/>
      <c r="V29" s="200"/>
      <c r="W29" s="200"/>
      <c r="X29" s="201"/>
      <c r="Y29" s="33"/>
    </row>
    <row r="30" spans="3:27" ht="11.25" customHeight="1">
      <c r="C30" s="151" t="s">
        <v>33</v>
      </c>
      <c r="D30" s="152"/>
      <c r="E30" s="152"/>
      <c r="F30" s="152"/>
      <c r="G30" s="203"/>
      <c r="H30" s="204"/>
      <c r="I30" s="204"/>
      <c r="J30" s="204"/>
      <c r="K30" s="204"/>
      <c r="L30" s="204"/>
      <c r="M30" s="204"/>
      <c r="N30" s="204"/>
      <c r="O30" s="204"/>
      <c r="P30" s="204"/>
      <c r="Q30" s="204"/>
      <c r="R30" s="204"/>
      <c r="S30" s="204"/>
      <c r="T30" s="204"/>
      <c r="U30" s="204"/>
      <c r="V30" s="204"/>
      <c r="W30" s="204"/>
      <c r="X30" s="205"/>
      <c r="Y30" s="21"/>
    </row>
    <row r="31" spans="3:27" ht="11.25" customHeight="1">
      <c r="C31" s="153"/>
      <c r="D31" s="154"/>
      <c r="E31" s="154"/>
      <c r="F31" s="154"/>
      <c r="G31" s="206"/>
      <c r="H31" s="207"/>
      <c r="I31" s="207"/>
      <c r="J31" s="207"/>
      <c r="K31" s="207"/>
      <c r="L31" s="207"/>
      <c r="M31" s="207"/>
      <c r="N31" s="207"/>
      <c r="O31" s="207"/>
      <c r="P31" s="207"/>
      <c r="Q31" s="207"/>
      <c r="R31" s="207"/>
      <c r="S31" s="207"/>
      <c r="T31" s="207"/>
      <c r="U31" s="207"/>
      <c r="V31" s="207"/>
      <c r="W31" s="207"/>
      <c r="X31" s="208"/>
      <c r="Y31" s="21"/>
    </row>
    <row r="32" spans="3:27" ht="22.5" customHeight="1" thickBot="1">
      <c r="C32" s="191" t="s">
        <v>34</v>
      </c>
      <c r="D32" s="192"/>
      <c r="E32" s="192"/>
      <c r="F32" s="192"/>
      <c r="G32" s="193"/>
      <c r="H32" s="194"/>
      <c r="I32" s="194"/>
      <c r="J32" s="194"/>
      <c r="K32" s="194"/>
      <c r="L32" s="194"/>
      <c r="M32" s="194"/>
      <c r="N32" s="194"/>
      <c r="O32" s="194"/>
      <c r="P32" s="194"/>
      <c r="Q32" s="194"/>
      <c r="R32" s="194"/>
      <c r="S32" s="194"/>
      <c r="T32" s="194"/>
      <c r="U32" s="194"/>
      <c r="V32" s="194"/>
      <c r="W32" s="194"/>
      <c r="X32" s="195"/>
      <c r="Y32" s="21"/>
    </row>
    <row r="33" spans="3:27" ht="18.75" customHeight="1" thickTop="1">
      <c r="C33" s="209" t="s">
        <v>35</v>
      </c>
      <c r="D33" s="210"/>
      <c r="E33" s="210"/>
      <c r="F33" s="210"/>
      <c r="G33" s="210"/>
      <c r="H33" s="210"/>
      <c r="I33" s="210"/>
      <c r="J33" s="210"/>
      <c r="K33" s="210"/>
      <c r="L33" s="210"/>
      <c r="M33" s="210"/>
      <c r="N33" s="210"/>
      <c r="O33" s="210"/>
      <c r="P33" s="210"/>
      <c r="Q33" s="210"/>
      <c r="R33" s="32"/>
      <c r="S33" s="32"/>
      <c r="T33" s="32"/>
      <c r="U33" s="32"/>
      <c r="V33" s="32"/>
      <c r="W33" s="32"/>
      <c r="X33" s="34"/>
      <c r="Y33" s="21"/>
    </row>
    <row r="34" spans="3:27" ht="18.75" customHeight="1">
      <c r="C34" s="31"/>
      <c r="D34" s="32"/>
      <c r="E34" s="121" t="str">
        <f>入力規則【非表示】!A17</f>
        <v>令和</v>
      </c>
      <c r="F34" s="121"/>
      <c r="G34" s="35"/>
      <c r="H34" s="84" t="s">
        <v>2</v>
      </c>
      <c r="I34" s="35"/>
      <c r="J34" s="84" t="s">
        <v>3</v>
      </c>
      <c r="K34" s="35"/>
      <c r="L34" s="84" t="s">
        <v>4</v>
      </c>
      <c r="M34" s="36"/>
      <c r="N34" s="36"/>
      <c r="O34" s="36"/>
      <c r="P34" s="36"/>
      <c r="Q34" s="36"/>
      <c r="R34" s="32"/>
      <c r="S34" s="32"/>
      <c r="T34" s="32"/>
      <c r="U34" s="32"/>
      <c r="V34" s="32"/>
      <c r="W34" s="32"/>
      <c r="X34" s="34"/>
      <c r="Y34" s="21"/>
    </row>
    <row r="35" spans="3:27" ht="12.75" customHeight="1">
      <c r="C35" s="31"/>
      <c r="D35" s="32"/>
      <c r="E35" s="32"/>
      <c r="F35" s="32"/>
      <c r="G35" s="32"/>
      <c r="H35" s="32"/>
      <c r="I35" s="32"/>
      <c r="J35" s="32"/>
      <c r="K35" s="32"/>
      <c r="L35" s="32"/>
      <c r="M35" s="32"/>
      <c r="N35" s="32"/>
      <c r="O35" s="32"/>
      <c r="P35" s="32"/>
      <c r="Q35" s="32"/>
      <c r="R35" s="32"/>
      <c r="S35" s="32"/>
      <c r="T35" s="32"/>
      <c r="U35" s="32"/>
      <c r="V35" s="32"/>
      <c r="W35" s="32"/>
      <c r="X35" s="34"/>
      <c r="Y35" s="21"/>
    </row>
    <row r="36" spans="3:27" ht="15.75" customHeight="1">
      <c r="C36" s="31"/>
      <c r="D36" s="32"/>
      <c r="E36" s="32"/>
      <c r="F36" s="32"/>
      <c r="G36" s="86" t="s">
        <v>36</v>
      </c>
      <c r="H36" s="122"/>
      <c r="I36" s="122"/>
      <c r="J36" s="122"/>
      <c r="K36" s="122"/>
      <c r="L36" s="122"/>
      <c r="M36" s="36"/>
      <c r="N36" s="36"/>
      <c r="O36" s="36"/>
      <c r="P36" s="36"/>
      <c r="Q36" s="36"/>
      <c r="R36" s="36"/>
      <c r="S36" s="36"/>
      <c r="T36" s="36"/>
      <c r="U36" s="36"/>
      <c r="V36" s="36"/>
      <c r="W36" s="36"/>
      <c r="X36" s="109"/>
      <c r="Y36" s="21"/>
    </row>
    <row r="37" spans="3:27" ht="22.5" customHeight="1">
      <c r="C37" s="31"/>
      <c r="D37" s="196" t="s">
        <v>37</v>
      </c>
      <c r="E37" s="196"/>
      <c r="F37" s="196"/>
      <c r="G37" s="32"/>
      <c r="H37" s="136"/>
      <c r="I37" s="136"/>
      <c r="J37" s="136"/>
      <c r="K37" s="136"/>
      <c r="L37" s="136"/>
      <c r="M37" s="136"/>
      <c r="N37" s="136"/>
      <c r="O37" s="136"/>
      <c r="P37" s="136"/>
      <c r="Q37" s="136"/>
      <c r="R37" s="136"/>
      <c r="S37" s="136"/>
      <c r="T37" s="136"/>
      <c r="U37" s="136"/>
      <c r="V37" s="136"/>
      <c r="W37" s="136"/>
      <c r="X37" s="137"/>
      <c r="Y37" s="21"/>
    </row>
    <row r="38" spans="3:27" ht="12.75" customHeight="1">
      <c r="C38" s="31"/>
      <c r="D38" s="32"/>
      <c r="E38" s="32"/>
      <c r="F38" s="32"/>
      <c r="G38" s="32"/>
      <c r="H38" s="32"/>
      <c r="I38" s="32"/>
      <c r="J38" s="32"/>
      <c r="K38" s="32"/>
      <c r="L38" s="32"/>
      <c r="M38" s="32"/>
      <c r="N38" s="32"/>
      <c r="O38" s="32"/>
      <c r="P38" s="32"/>
      <c r="Q38" s="32"/>
      <c r="R38" s="32"/>
      <c r="S38" s="32"/>
      <c r="T38" s="32"/>
      <c r="U38" s="32"/>
      <c r="V38" s="32"/>
      <c r="W38" s="32"/>
      <c r="X38" s="34"/>
      <c r="Y38" s="21"/>
    </row>
    <row r="39" spans="3:27" ht="22.5" customHeight="1">
      <c r="C39" s="31"/>
      <c r="D39" s="150" t="s">
        <v>38</v>
      </c>
      <c r="E39" s="150"/>
      <c r="F39" s="150"/>
      <c r="G39" s="32"/>
      <c r="H39" s="138"/>
      <c r="I39" s="138"/>
      <c r="J39" s="138"/>
      <c r="K39" s="138"/>
      <c r="L39" s="138"/>
      <c r="M39" s="138"/>
      <c r="N39" s="138"/>
      <c r="O39" s="138"/>
      <c r="P39" s="138"/>
      <c r="Q39" s="138"/>
      <c r="R39" s="138"/>
      <c r="S39" s="138"/>
      <c r="T39" s="138"/>
      <c r="U39" s="138"/>
      <c r="V39" s="138"/>
      <c r="W39" s="138"/>
      <c r="X39" s="139"/>
      <c r="Y39" s="21"/>
    </row>
    <row r="40" spans="3:27" ht="12.75" customHeight="1">
      <c r="C40" s="31"/>
      <c r="D40" s="32"/>
      <c r="E40" s="84"/>
      <c r="F40" s="84"/>
      <c r="G40" s="32"/>
      <c r="H40" s="32"/>
      <c r="I40" s="32"/>
      <c r="J40" s="32"/>
      <c r="K40" s="32"/>
      <c r="L40" s="32"/>
      <c r="M40" s="32"/>
      <c r="N40" s="32"/>
      <c r="O40" s="32"/>
      <c r="P40" s="32"/>
      <c r="Q40" s="84"/>
      <c r="R40" s="32"/>
      <c r="T40" s="32"/>
      <c r="U40" s="72"/>
      <c r="V40" s="72"/>
      <c r="W40" s="72"/>
      <c r="X40" s="73"/>
      <c r="Y40" s="21"/>
    </row>
    <row r="41" spans="3:27" ht="15" customHeight="1">
      <c r="C41" s="31"/>
      <c r="D41" s="196" t="s">
        <v>39</v>
      </c>
      <c r="E41" s="196"/>
      <c r="F41" s="196"/>
      <c r="G41" s="32"/>
      <c r="H41" s="197"/>
      <c r="I41" s="197"/>
      <c r="J41" s="197"/>
      <c r="K41" s="197"/>
      <c r="L41" s="197"/>
      <c r="M41" s="197"/>
      <c r="N41" s="197"/>
      <c r="O41" s="197"/>
      <c r="P41" s="197"/>
      <c r="Q41" s="197"/>
      <c r="R41" s="197"/>
      <c r="S41" s="121" t="s">
        <v>40</v>
      </c>
      <c r="T41" s="121"/>
      <c r="U41" s="122"/>
      <c r="V41" s="122"/>
      <c r="W41" s="122"/>
      <c r="X41" s="127"/>
      <c r="Y41" s="21"/>
    </row>
    <row r="42" spans="3:27" ht="12.75" customHeight="1">
      <c r="C42" s="31"/>
      <c r="D42" s="32"/>
      <c r="E42" s="32"/>
      <c r="F42" s="32"/>
      <c r="G42" s="32"/>
      <c r="H42" s="32"/>
      <c r="I42" s="32"/>
      <c r="J42" s="32"/>
      <c r="K42" s="32"/>
      <c r="L42" s="32"/>
      <c r="M42" s="32"/>
      <c r="N42" s="32"/>
      <c r="O42" s="32"/>
      <c r="P42" s="32"/>
      <c r="Q42" s="32"/>
      <c r="R42" s="32"/>
      <c r="S42" s="128" t="s">
        <v>41</v>
      </c>
      <c r="T42" s="128"/>
      <c r="U42" s="128"/>
      <c r="V42" s="129"/>
      <c r="W42" s="129"/>
      <c r="X42" s="74" t="s">
        <v>42</v>
      </c>
      <c r="Y42" s="21"/>
    </row>
    <row r="43" spans="3:27" ht="15" customHeight="1">
      <c r="C43" s="31"/>
      <c r="D43" s="202" t="s">
        <v>43</v>
      </c>
      <c r="E43" s="202"/>
      <c r="F43" s="202"/>
      <c r="G43" s="32"/>
      <c r="H43" s="122"/>
      <c r="I43" s="122"/>
      <c r="J43" s="122"/>
      <c r="K43" s="122"/>
      <c r="L43" s="122"/>
      <c r="M43" s="122"/>
      <c r="N43" s="122"/>
      <c r="O43" s="122"/>
      <c r="P43" s="122"/>
      <c r="Q43" s="122"/>
      <c r="R43" s="122"/>
      <c r="S43" s="121" t="s">
        <v>44</v>
      </c>
      <c r="T43" s="121"/>
      <c r="U43" s="122"/>
      <c r="V43" s="122"/>
      <c r="W43" s="122"/>
      <c r="X43" s="127"/>
      <c r="Y43" s="21"/>
    </row>
    <row r="44" spans="3:27" ht="12.75" customHeight="1">
      <c r="C44" s="31"/>
      <c r="D44" s="102"/>
      <c r="E44" s="102"/>
      <c r="F44" s="102"/>
      <c r="G44" s="103"/>
      <c r="H44" s="104"/>
      <c r="I44" s="104"/>
      <c r="J44" s="104"/>
      <c r="K44" s="104"/>
      <c r="L44" s="104"/>
      <c r="M44" s="104"/>
      <c r="N44" s="104"/>
      <c r="O44" s="104"/>
      <c r="P44" s="104"/>
      <c r="Q44" s="104"/>
      <c r="R44" s="104"/>
      <c r="S44" s="105"/>
      <c r="T44" s="105"/>
      <c r="U44" s="104"/>
      <c r="V44" s="104"/>
      <c r="W44" s="104"/>
      <c r="X44" s="106"/>
      <c r="Y44" s="21"/>
    </row>
    <row r="45" spans="3:27" ht="15" customHeight="1">
      <c r="C45" s="31"/>
      <c r="D45" s="223" t="s">
        <v>148</v>
      </c>
      <c r="E45" s="223"/>
      <c r="F45" s="223"/>
      <c r="G45" s="223"/>
      <c r="H45" s="223"/>
      <c r="I45" s="223"/>
      <c r="J45" s="223"/>
      <c r="K45" s="223"/>
      <c r="L45" s="223"/>
      <c r="M45" s="223"/>
      <c r="N45" s="223"/>
      <c r="O45" s="224"/>
      <c r="P45" s="224"/>
      <c r="Q45" s="224"/>
      <c r="R45" s="225" t="s">
        <v>147</v>
      </c>
      <c r="S45" s="225"/>
      <c r="T45" s="225"/>
      <c r="U45" s="224"/>
      <c r="V45" s="224"/>
      <c r="W45" s="224"/>
      <c r="X45" s="107"/>
      <c r="Y45" s="21"/>
    </row>
    <row r="46" spans="3:27">
      <c r="C46" s="31"/>
      <c r="D46" s="115"/>
      <c r="E46" s="115"/>
      <c r="F46" s="115"/>
      <c r="G46" s="115"/>
      <c r="H46" s="115"/>
      <c r="I46" s="115"/>
      <c r="J46" s="115"/>
      <c r="K46" s="115"/>
      <c r="L46" s="115"/>
      <c r="M46" s="115"/>
      <c r="N46" s="115"/>
      <c r="O46" s="115"/>
      <c r="P46" s="115"/>
      <c r="Q46" s="211" t="s">
        <v>149</v>
      </c>
      <c r="R46" s="211"/>
      <c r="S46" s="211"/>
      <c r="T46" s="211"/>
      <c r="U46" s="212"/>
      <c r="V46" s="212"/>
      <c r="W46" s="212"/>
      <c r="X46" s="34"/>
      <c r="Y46" s="21"/>
    </row>
    <row r="47" spans="3:27" ht="15" customHeight="1" thickBot="1">
      <c r="C47" s="116"/>
      <c r="D47" s="228" t="s">
        <v>150</v>
      </c>
      <c r="E47" s="228"/>
      <c r="F47" s="228"/>
      <c r="G47" s="228"/>
      <c r="H47" s="228"/>
      <c r="I47" s="228"/>
      <c r="J47" s="228"/>
      <c r="K47" s="228"/>
      <c r="L47" s="227"/>
      <c r="M47" s="227"/>
      <c r="N47" s="227"/>
      <c r="O47" s="227"/>
      <c r="P47" s="227"/>
      <c r="Q47" s="227"/>
      <c r="R47" s="227"/>
      <c r="S47" s="227"/>
      <c r="T47" s="227"/>
      <c r="U47" s="227"/>
      <c r="V47" s="227"/>
      <c r="W47" s="227"/>
      <c r="X47" s="117"/>
      <c r="Y47" s="21"/>
    </row>
    <row r="48" spans="3:27" ht="22.5" customHeight="1">
      <c r="C48" s="37"/>
      <c r="D48" s="37"/>
      <c r="E48" s="37"/>
      <c r="F48" s="37"/>
      <c r="G48" s="37"/>
      <c r="H48" s="37"/>
      <c r="I48" s="37"/>
      <c r="J48" s="37"/>
      <c r="K48" s="37"/>
      <c r="L48" s="37"/>
      <c r="M48" s="37"/>
      <c r="N48" s="37" t="s">
        <v>45</v>
      </c>
      <c r="O48" s="37"/>
      <c r="P48" s="37"/>
      <c r="Q48" s="37"/>
      <c r="R48" s="37"/>
      <c r="S48" s="115"/>
      <c r="T48" s="115"/>
      <c r="U48" s="115"/>
      <c r="V48" s="115"/>
      <c r="W48" s="115"/>
      <c r="X48" s="32"/>
      <c r="Y48" s="32"/>
      <c r="Z48" s="32"/>
      <c r="AA48" s="32"/>
    </row>
    <row r="49" spans="1:27" ht="9.75" customHeight="1" thickBot="1">
      <c r="C49" s="37"/>
      <c r="D49" s="37"/>
      <c r="E49" s="37"/>
      <c r="F49" s="37"/>
      <c r="G49" s="37"/>
      <c r="H49" s="37"/>
      <c r="I49" s="37"/>
      <c r="J49" s="37"/>
      <c r="K49" s="37"/>
      <c r="L49" s="37"/>
      <c r="M49" s="37"/>
      <c r="N49" s="37"/>
      <c r="O49" s="37"/>
      <c r="P49" s="37"/>
      <c r="Q49" s="37"/>
      <c r="R49" s="37"/>
      <c r="S49" s="32"/>
      <c r="T49" s="32"/>
      <c r="U49" s="32"/>
      <c r="V49" s="32"/>
      <c r="W49" s="32"/>
      <c r="X49" s="32"/>
      <c r="Y49" s="32"/>
      <c r="Z49" s="32"/>
      <c r="AA49" s="32"/>
    </row>
    <row r="50" spans="1:27" ht="15" customHeight="1" thickTop="1" thickBot="1">
      <c r="C50" s="170" t="s">
        <v>46</v>
      </c>
      <c r="D50" s="170"/>
      <c r="E50" s="123" t="s">
        <v>47</v>
      </c>
      <c r="F50" s="124"/>
      <c r="G50" s="124"/>
      <c r="H50" s="124"/>
      <c r="I50" s="124"/>
      <c r="J50" s="124"/>
      <c r="K50" s="124"/>
      <c r="L50" s="124"/>
      <c r="M50" s="124"/>
      <c r="N50" s="124"/>
      <c r="O50" s="124"/>
      <c r="P50" s="124"/>
      <c r="Q50" s="124"/>
      <c r="R50" s="125"/>
      <c r="S50" s="6"/>
      <c r="T50" s="6"/>
      <c r="U50" s="6"/>
      <c r="V50" s="6"/>
      <c r="W50" s="32"/>
      <c r="X50" s="32"/>
      <c r="Y50" s="32"/>
      <c r="Z50" s="32"/>
      <c r="AA50" s="32"/>
    </row>
    <row r="51" spans="1:27" ht="15" customHeight="1" thickTop="1" thickBot="1">
      <c r="C51" s="170"/>
      <c r="D51" s="170"/>
      <c r="E51" s="123" t="s">
        <v>48</v>
      </c>
      <c r="F51" s="124"/>
      <c r="G51" s="124"/>
      <c r="H51" s="124"/>
      <c r="I51" s="124"/>
      <c r="J51" s="124"/>
      <c r="K51" s="124"/>
      <c r="L51" s="124"/>
      <c r="M51" s="124"/>
      <c r="N51" s="124"/>
      <c r="O51" s="124"/>
      <c r="P51" s="124"/>
      <c r="Q51" s="124"/>
      <c r="R51" s="125"/>
      <c r="S51" s="6"/>
      <c r="T51" s="126" t="s">
        <v>155</v>
      </c>
      <c r="U51" s="126"/>
      <c r="V51" s="126"/>
      <c r="W51" s="32"/>
      <c r="X51" s="32"/>
      <c r="Y51" s="32"/>
      <c r="Z51" s="32"/>
      <c r="AA51" s="32"/>
    </row>
    <row r="52" spans="1:27" s="32" customFormat="1" ht="21.75" thickTop="1">
      <c r="A52" s="120" t="s">
        <v>49</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12"/>
      <c r="AA52" s="112"/>
    </row>
    <row r="53" spans="1:27" s="32" customFormat="1" ht="20.100000000000001"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row>
    <row r="54" spans="1:27" s="32" customFormat="1" ht="20.100000000000001" customHeight="1">
      <c r="A54" s="84"/>
      <c r="B54" s="84"/>
      <c r="C54" s="84"/>
      <c r="D54" s="84"/>
      <c r="E54" s="84"/>
      <c r="F54" s="84"/>
      <c r="G54" s="84"/>
      <c r="H54" s="84"/>
      <c r="I54" s="84"/>
      <c r="J54" s="84"/>
      <c r="K54" s="84"/>
      <c r="L54" s="84"/>
      <c r="M54" s="84"/>
      <c r="N54" s="84"/>
      <c r="O54" s="84"/>
      <c r="P54" s="84"/>
      <c r="Q54" s="84"/>
      <c r="S54" s="226" t="str">
        <f>IF($G$34="",入力規則【非表示】!A17&amp;"　　年　　月　　日",$E$34&amp;$G$34&amp;$H$34&amp;$I$34&amp;$J$34&amp;$K$34&amp;$L$34&amp;" ")</f>
        <v>令和　　年　　月　　日</v>
      </c>
      <c r="T54" s="226"/>
      <c r="U54" s="226"/>
      <c r="V54" s="226"/>
      <c r="W54" s="226"/>
      <c r="X54" s="226"/>
      <c r="Y54" s="226"/>
      <c r="Z54" s="84"/>
      <c r="AA54" s="84"/>
    </row>
    <row r="55" spans="1:27" s="32" customFormat="1" ht="20.100000000000001"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row>
    <row r="56" spans="1:27" s="32" customFormat="1" ht="20.100000000000001" customHeight="1">
      <c r="B56" s="38"/>
      <c r="C56" s="39" t="str">
        <f>$G$36&amp;$H$36</f>
        <v>〒</v>
      </c>
      <c r="D56" s="39"/>
      <c r="E56" s="39"/>
      <c r="F56" s="39"/>
      <c r="G56" s="39"/>
      <c r="H56" s="39"/>
      <c r="I56" s="39"/>
      <c r="J56" s="39"/>
      <c r="K56" s="39"/>
      <c r="L56" s="40"/>
      <c r="Q56" s="32" t="s">
        <v>50</v>
      </c>
      <c r="Y56" s="84"/>
    </row>
    <row r="57" spans="1:27" s="32" customFormat="1" ht="20.100000000000001" customHeight="1">
      <c r="B57" s="41"/>
      <c r="C57" s="233" t="str">
        <f>IF($H$37="","",H37)</f>
        <v/>
      </c>
      <c r="D57" s="233"/>
      <c r="E57" s="233"/>
      <c r="F57" s="233"/>
      <c r="G57" s="233"/>
      <c r="H57" s="233"/>
      <c r="I57" s="233"/>
      <c r="J57" s="233"/>
      <c r="K57" s="233"/>
      <c r="L57" s="234"/>
      <c r="Q57" s="196" t="s">
        <v>51</v>
      </c>
      <c r="R57" s="196"/>
      <c r="S57" s="196"/>
      <c r="T57" s="196"/>
      <c r="U57" s="196"/>
      <c r="V57" s="196"/>
      <c r="W57" s="196"/>
      <c r="X57" s="196"/>
      <c r="Y57" s="196"/>
    </row>
    <row r="58" spans="1:27" s="32" customFormat="1" ht="20.100000000000001" customHeight="1">
      <c r="B58" s="41"/>
      <c r="C58" s="233"/>
      <c r="D58" s="233"/>
      <c r="E58" s="233"/>
      <c r="F58" s="233"/>
      <c r="G58" s="233"/>
      <c r="H58" s="233"/>
      <c r="I58" s="233"/>
      <c r="J58" s="233"/>
      <c r="K58" s="233"/>
      <c r="L58" s="234"/>
      <c r="Q58" s="196" t="s">
        <v>45</v>
      </c>
      <c r="R58" s="196"/>
      <c r="S58" s="196"/>
      <c r="T58" s="196"/>
      <c r="U58" s="196"/>
      <c r="V58" s="196"/>
      <c r="W58" s="196"/>
      <c r="X58" s="196"/>
      <c r="Y58" s="196"/>
    </row>
    <row r="59" spans="1:27" s="32" customFormat="1" ht="20.100000000000001" customHeight="1">
      <c r="B59" s="41"/>
      <c r="C59" s="233" t="str">
        <f>IF($H$39="","",H39)</f>
        <v/>
      </c>
      <c r="D59" s="233"/>
      <c r="E59" s="233"/>
      <c r="F59" s="233"/>
      <c r="G59" s="233"/>
      <c r="H59" s="233"/>
      <c r="I59" s="233"/>
      <c r="J59" s="233"/>
      <c r="K59" s="233"/>
      <c r="L59" s="234"/>
      <c r="Q59" s="32" t="s">
        <v>52</v>
      </c>
    </row>
    <row r="60" spans="1:27" s="32" customFormat="1" ht="20.100000000000001" customHeight="1">
      <c r="B60" s="41"/>
      <c r="C60" s="233"/>
      <c r="D60" s="233"/>
      <c r="E60" s="233"/>
      <c r="F60" s="233"/>
      <c r="G60" s="233"/>
      <c r="H60" s="233"/>
      <c r="I60" s="233"/>
      <c r="J60" s="233"/>
      <c r="K60" s="233"/>
      <c r="L60" s="234"/>
      <c r="Q60" s="32" t="s">
        <v>53</v>
      </c>
      <c r="Y60" s="84"/>
    </row>
    <row r="61" spans="1:27" s="32" customFormat="1" ht="20.100000000000001" customHeight="1">
      <c r="B61" s="41"/>
      <c r="C61" s="235" t="str">
        <f>IF($H$41="","",H41)</f>
        <v/>
      </c>
      <c r="D61" s="235"/>
      <c r="E61" s="235"/>
      <c r="F61" s="235"/>
      <c r="G61" s="235"/>
      <c r="H61" s="235"/>
      <c r="I61" s="235"/>
      <c r="J61" s="235"/>
      <c r="K61" s="235"/>
      <c r="L61" s="236"/>
      <c r="Y61" s="84"/>
    </row>
    <row r="62" spans="1:27" s="32" customFormat="1" ht="20.100000000000001" customHeight="1">
      <c r="B62" s="41"/>
      <c r="C62" s="183" t="str">
        <f>$G$30&amp;"　様　"</f>
        <v>　様　</v>
      </c>
      <c r="D62" s="183"/>
      <c r="E62" s="183"/>
      <c r="F62" s="183"/>
      <c r="G62" s="183"/>
      <c r="H62" s="183"/>
      <c r="I62" s="183"/>
      <c r="J62" s="183"/>
      <c r="K62" s="183"/>
      <c r="L62" s="184"/>
      <c r="Y62" s="84"/>
    </row>
    <row r="63" spans="1:27" s="32" customFormat="1" ht="20.100000000000001" customHeight="1">
      <c r="B63" s="42"/>
      <c r="C63" s="185"/>
      <c r="D63" s="185"/>
      <c r="E63" s="185"/>
      <c r="F63" s="185"/>
      <c r="G63" s="185"/>
      <c r="H63" s="185"/>
      <c r="I63" s="185"/>
      <c r="J63" s="185"/>
      <c r="K63" s="185"/>
      <c r="L63" s="186"/>
      <c r="Y63" s="84"/>
    </row>
    <row r="64" spans="1:27" s="32" customFormat="1" ht="20.100000000000001" customHeight="1">
      <c r="Y64" s="84"/>
    </row>
    <row r="65" spans="2:25" s="32" customFormat="1" ht="20.100000000000001" customHeight="1">
      <c r="Y65" s="84"/>
    </row>
    <row r="66" spans="2:25" s="32" customFormat="1" ht="20.100000000000001" customHeight="1">
      <c r="B66" s="32" t="s">
        <v>54</v>
      </c>
      <c r="Y66" s="84"/>
    </row>
    <row r="67" spans="2:25" s="32" customFormat="1" ht="20.100000000000001" customHeight="1">
      <c r="P67" s="229" t="s">
        <v>55</v>
      </c>
      <c r="Q67" s="230"/>
      <c r="R67" s="231"/>
      <c r="S67" s="232" t="str">
        <f>P29</f>
        <v/>
      </c>
      <c r="T67" s="232"/>
      <c r="U67" s="232"/>
      <c r="V67" s="232"/>
      <c r="W67" s="232"/>
      <c r="X67" s="232"/>
      <c r="Y67" s="232"/>
    </row>
    <row r="68" spans="2:25" s="32" customFormat="1" ht="20.100000000000001" customHeight="1">
      <c r="T68" s="44"/>
      <c r="Y68" s="84"/>
    </row>
    <row r="69" spans="2:25" s="32" customFormat="1" ht="20.100000000000001" customHeight="1">
      <c r="N69" s="32" t="s">
        <v>56</v>
      </c>
    </row>
    <row r="70" spans="2:25" s="32" customFormat="1" ht="20.100000000000001" customHeight="1">
      <c r="Y70" s="84"/>
    </row>
    <row r="71" spans="2:25" s="32" customFormat="1" ht="19.5" customHeight="1">
      <c r="B71" s="219" t="s">
        <v>57</v>
      </c>
      <c r="C71" s="220"/>
      <c r="D71" s="220"/>
      <c r="E71" s="220"/>
      <c r="F71" s="220"/>
      <c r="G71" s="220"/>
      <c r="H71" s="220"/>
      <c r="I71" s="220"/>
      <c r="J71" s="220"/>
      <c r="K71" s="220"/>
      <c r="L71" s="220"/>
      <c r="M71" s="220"/>
      <c r="N71" s="220"/>
      <c r="O71" s="220"/>
      <c r="P71" s="220"/>
      <c r="Q71" s="220"/>
      <c r="R71" s="220"/>
      <c r="S71" s="221"/>
      <c r="T71" s="222" t="s">
        <v>58</v>
      </c>
      <c r="U71" s="222"/>
      <c r="V71" s="222"/>
      <c r="W71" s="222"/>
      <c r="X71" s="222"/>
      <c r="Y71" s="222"/>
    </row>
    <row r="72" spans="2:25" s="32" customFormat="1" ht="19.5" customHeight="1">
      <c r="B72" s="45"/>
      <c r="C72" s="215" t="str">
        <f>入力規則【非表示】!B46</f>
        <v/>
      </c>
      <c r="D72" s="215"/>
      <c r="E72" s="215"/>
      <c r="F72" s="215"/>
      <c r="G72" s="215"/>
      <c r="H72" s="215"/>
      <c r="I72" s="215"/>
      <c r="J72" s="215"/>
      <c r="K72" s="215"/>
      <c r="L72" s="215"/>
      <c r="M72" s="215"/>
      <c r="N72" s="215"/>
      <c r="O72" s="215"/>
      <c r="P72" s="215"/>
      <c r="Q72" s="215"/>
      <c r="R72" s="215"/>
      <c r="S72" s="216"/>
      <c r="T72" s="217" t="str">
        <f>入力規則【非表示】!D46</f>
        <v/>
      </c>
      <c r="U72" s="218"/>
      <c r="V72" s="218"/>
      <c r="W72" s="218"/>
      <c r="X72" s="218"/>
      <c r="Y72" s="46"/>
    </row>
    <row r="73" spans="2:25" s="32" customFormat="1" ht="19.5" customHeight="1">
      <c r="B73" s="45"/>
      <c r="C73" s="215" t="str">
        <f>入力規則【非表示】!B47</f>
        <v/>
      </c>
      <c r="D73" s="215"/>
      <c r="E73" s="215"/>
      <c r="F73" s="215"/>
      <c r="G73" s="215"/>
      <c r="H73" s="215"/>
      <c r="I73" s="215"/>
      <c r="J73" s="215"/>
      <c r="K73" s="215"/>
      <c r="L73" s="215"/>
      <c r="M73" s="215"/>
      <c r="N73" s="215"/>
      <c r="O73" s="215"/>
      <c r="P73" s="215"/>
      <c r="Q73" s="215"/>
      <c r="R73" s="215"/>
      <c r="S73" s="216"/>
      <c r="T73" s="217" t="str">
        <f>入力規則【非表示】!D47</f>
        <v/>
      </c>
      <c r="U73" s="218"/>
      <c r="V73" s="218"/>
      <c r="W73" s="218"/>
      <c r="X73" s="218"/>
      <c r="Y73" s="46"/>
    </row>
    <row r="74" spans="2:25" s="32" customFormat="1" ht="19.5" customHeight="1">
      <c r="B74" s="45"/>
      <c r="C74" s="215" t="str">
        <f>入力規則【非表示】!B48</f>
        <v/>
      </c>
      <c r="D74" s="215"/>
      <c r="E74" s="215"/>
      <c r="F74" s="215"/>
      <c r="G74" s="215"/>
      <c r="H74" s="215"/>
      <c r="I74" s="215"/>
      <c r="J74" s="215"/>
      <c r="K74" s="215"/>
      <c r="L74" s="215"/>
      <c r="M74" s="215"/>
      <c r="N74" s="215"/>
      <c r="O74" s="215"/>
      <c r="P74" s="215"/>
      <c r="Q74" s="215"/>
      <c r="R74" s="215"/>
      <c r="S74" s="216"/>
      <c r="T74" s="217" t="str">
        <f>入力規則【非表示】!D48</f>
        <v/>
      </c>
      <c r="U74" s="218"/>
      <c r="V74" s="218"/>
      <c r="W74" s="218"/>
      <c r="X74" s="218"/>
      <c r="Y74" s="46"/>
    </row>
    <row r="75" spans="2:25" s="32" customFormat="1" ht="19.5" customHeight="1">
      <c r="B75" s="45"/>
      <c r="C75" s="215" t="str">
        <f>入力規則【非表示】!B49</f>
        <v/>
      </c>
      <c r="D75" s="215"/>
      <c r="E75" s="215"/>
      <c r="F75" s="215"/>
      <c r="G75" s="215"/>
      <c r="H75" s="215"/>
      <c r="I75" s="215"/>
      <c r="J75" s="215"/>
      <c r="K75" s="215"/>
      <c r="L75" s="215"/>
      <c r="M75" s="215"/>
      <c r="N75" s="215"/>
      <c r="O75" s="215"/>
      <c r="P75" s="215"/>
      <c r="Q75" s="215"/>
      <c r="R75" s="215"/>
      <c r="S75" s="216"/>
      <c r="T75" s="217" t="str">
        <f>入力規則【非表示】!D49</f>
        <v/>
      </c>
      <c r="U75" s="218"/>
      <c r="V75" s="218"/>
      <c r="W75" s="218"/>
      <c r="X75" s="218"/>
      <c r="Y75" s="46"/>
    </row>
    <row r="76" spans="2:25" s="32" customFormat="1" ht="19.5" customHeight="1">
      <c r="B76" s="45"/>
      <c r="C76" s="215" t="str">
        <f>入力規則【非表示】!B50</f>
        <v/>
      </c>
      <c r="D76" s="215"/>
      <c r="E76" s="215"/>
      <c r="F76" s="215"/>
      <c r="G76" s="215"/>
      <c r="H76" s="215"/>
      <c r="I76" s="215"/>
      <c r="J76" s="215"/>
      <c r="K76" s="215"/>
      <c r="L76" s="215"/>
      <c r="M76" s="215"/>
      <c r="N76" s="215"/>
      <c r="O76" s="215"/>
      <c r="P76" s="215"/>
      <c r="Q76" s="215"/>
      <c r="R76" s="215"/>
      <c r="S76" s="216"/>
      <c r="T76" s="217" t="str">
        <f>入力規則【非表示】!D50</f>
        <v/>
      </c>
      <c r="U76" s="218"/>
      <c r="V76" s="218"/>
      <c r="W76" s="218"/>
      <c r="X76" s="218"/>
      <c r="Y76" s="46"/>
    </row>
    <row r="77" spans="2:25" s="32" customFormat="1" ht="19.5" customHeight="1">
      <c r="B77" s="45"/>
      <c r="C77" s="215" t="str">
        <f>入力規則【非表示】!B51</f>
        <v/>
      </c>
      <c r="D77" s="215"/>
      <c r="E77" s="215"/>
      <c r="F77" s="215"/>
      <c r="G77" s="215"/>
      <c r="H77" s="215"/>
      <c r="I77" s="215"/>
      <c r="J77" s="215"/>
      <c r="K77" s="215"/>
      <c r="L77" s="215"/>
      <c r="M77" s="215"/>
      <c r="N77" s="215"/>
      <c r="O77" s="215"/>
      <c r="P77" s="215"/>
      <c r="Q77" s="215"/>
      <c r="R77" s="215"/>
      <c r="S77" s="216"/>
      <c r="T77" s="217" t="str">
        <f>入力規則【非表示】!D51</f>
        <v/>
      </c>
      <c r="U77" s="218"/>
      <c r="V77" s="218"/>
      <c r="W77" s="218"/>
      <c r="X77" s="218"/>
      <c r="Y77" s="46"/>
    </row>
    <row r="78" spans="2:25" s="32" customFormat="1" ht="19.5" customHeight="1">
      <c r="B78" s="45"/>
      <c r="C78" s="215" t="str">
        <f>入力規則【非表示】!B52</f>
        <v/>
      </c>
      <c r="D78" s="215"/>
      <c r="E78" s="215"/>
      <c r="F78" s="215"/>
      <c r="G78" s="215"/>
      <c r="H78" s="215"/>
      <c r="I78" s="215"/>
      <c r="J78" s="215"/>
      <c r="K78" s="215"/>
      <c r="L78" s="215"/>
      <c r="M78" s="215"/>
      <c r="N78" s="215"/>
      <c r="O78" s="215"/>
      <c r="P78" s="215"/>
      <c r="Q78" s="215"/>
      <c r="R78" s="215"/>
      <c r="S78" s="216"/>
      <c r="T78" s="217" t="str">
        <f>入力規則【非表示】!D52</f>
        <v/>
      </c>
      <c r="U78" s="218"/>
      <c r="V78" s="218"/>
      <c r="W78" s="218"/>
      <c r="X78" s="218"/>
      <c r="Y78" s="46"/>
    </row>
    <row r="79" spans="2:25" s="32" customFormat="1" ht="19.5" customHeight="1">
      <c r="B79" s="45"/>
      <c r="C79" s="215" t="str">
        <f>入力規則【非表示】!B53</f>
        <v/>
      </c>
      <c r="D79" s="215"/>
      <c r="E79" s="215"/>
      <c r="F79" s="215"/>
      <c r="G79" s="215"/>
      <c r="H79" s="215"/>
      <c r="I79" s="215"/>
      <c r="J79" s="215"/>
      <c r="K79" s="215"/>
      <c r="L79" s="215"/>
      <c r="M79" s="215"/>
      <c r="N79" s="215"/>
      <c r="O79" s="215"/>
      <c r="P79" s="215"/>
      <c r="Q79" s="215"/>
      <c r="R79" s="215"/>
      <c r="S79" s="216"/>
      <c r="T79" s="217" t="str">
        <f>入力規則【非表示】!D53</f>
        <v/>
      </c>
      <c r="U79" s="218"/>
      <c r="V79" s="218"/>
      <c r="W79" s="218"/>
      <c r="X79" s="218"/>
      <c r="Y79" s="46"/>
    </row>
    <row r="80" spans="2:25" s="32" customFormat="1" ht="19.5" customHeight="1">
      <c r="B80" s="45"/>
      <c r="C80" s="215" t="str">
        <f>入力規則【非表示】!B54</f>
        <v/>
      </c>
      <c r="D80" s="215"/>
      <c r="E80" s="215"/>
      <c r="F80" s="215"/>
      <c r="G80" s="215"/>
      <c r="H80" s="215"/>
      <c r="I80" s="215"/>
      <c r="J80" s="215"/>
      <c r="K80" s="215"/>
      <c r="L80" s="215"/>
      <c r="M80" s="215"/>
      <c r="N80" s="215"/>
      <c r="O80" s="215"/>
      <c r="P80" s="215"/>
      <c r="Q80" s="215"/>
      <c r="R80" s="215"/>
      <c r="S80" s="216"/>
      <c r="T80" s="217" t="str">
        <f>入力規則【非表示】!D54</f>
        <v/>
      </c>
      <c r="U80" s="218"/>
      <c r="V80" s="218"/>
      <c r="W80" s="218"/>
      <c r="X80" s="218"/>
      <c r="Y80" s="46"/>
    </row>
    <row r="81" spans="1:27" s="32" customFormat="1" ht="19.5" customHeight="1">
      <c r="B81" s="45"/>
      <c r="C81" s="215" t="str">
        <f>入力規則【非表示】!B55</f>
        <v/>
      </c>
      <c r="D81" s="215"/>
      <c r="E81" s="215"/>
      <c r="F81" s="215"/>
      <c r="G81" s="215"/>
      <c r="H81" s="215"/>
      <c r="I81" s="215"/>
      <c r="J81" s="215"/>
      <c r="K81" s="215"/>
      <c r="L81" s="215"/>
      <c r="M81" s="215"/>
      <c r="N81" s="215"/>
      <c r="O81" s="215"/>
      <c r="P81" s="215"/>
      <c r="Q81" s="215"/>
      <c r="R81" s="215"/>
      <c r="S81" s="216"/>
      <c r="T81" s="217" t="str">
        <f>入力規則【非表示】!D55</f>
        <v/>
      </c>
      <c r="U81" s="218"/>
      <c r="V81" s="218"/>
      <c r="W81" s="218"/>
      <c r="X81" s="218"/>
      <c r="Y81" s="46"/>
    </row>
    <row r="82" spans="1:27" s="32" customFormat="1" ht="19.5" customHeight="1">
      <c r="B82" s="45"/>
      <c r="C82" s="215" t="str">
        <f>入力規則【非表示】!B56</f>
        <v/>
      </c>
      <c r="D82" s="215"/>
      <c r="E82" s="215"/>
      <c r="F82" s="215"/>
      <c r="G82" s="215"/>
      <c r="H82" s="215"/>
      <c r="I82" s="215"/>
      <c r="J82" s="215"/>
      <c r="K82" s="215"/>
      <c r="L82" s="215"/>
      <c r="M82" s="215"/>
      <c r="N82" s="215"/>
      <c r="O82" s="215"/>
      <c r="P82" s="215"/>
      <c r="Q82" s="215"/>
      <c r="R82" s="215"/>
      <c r="S82" s="216"/>
      <c r="T82" s="217" t="str">
        <f>入力規則【非表示】!D56</f>
        <v/>
      </c>
      <c r="U82" s="218"/>
      <c r="V82" s="218"/>
      <c r="W82" s="218"/>
      <c r="X82" s="218"/>
      <c r="Y82" s="46"/>
    </row>
    <row r="83" spans="1:27" s="32" customFormat="1" ht="19.5" customHeight="1">
      <c r="B83" s="45"/>
      <c r="C83" s="215" t="str">
        <f>入力規則【非表示】!B57</f>
        <v/>
      </c>
      <c r="D83" s="215"/>
      <c r="E83" s="215"/>
      <c r="F83" s="215"/>
      <c r="G83" s="215"/>
      <c r="H83" s="215"/>
      <c r="I83" s="215"/>
      <c r="J83" s="215"/>
      <c r="K83" s="215"/>
      <c r="L83" s="215"/>
      <c r="M83" s="215"/>
      <c r="N83" s="215"/>
      <c r="O83" s="215"/>
      <c r="P83" s="215"/>
      <c r="Q83" s="215"/>
      <c r="R83" s="215"/>
      <c r="S83" s="216"/>
      <c r="T83" s="217" t="str">
        <f>入力規則【非表示】!D57</f>
        <v/>
      </c>
      <c r="U83" s="218"/>
      <c r="V83" s="218"/>
      <c r="W83" s="218"/>
      <c r="X83" s="218"/>
      <c r="Y83" s="46"/>
    </row>
    <row r="84" spans="1:27" s="32" customFormat="1" ht="19.5" customHeight="1">
      <c r="B84" s="45"/>
      <c r="C84" s="215" t="str">
        <f>入力規則【非表示】!B58</f>
        <v/>
      </c>
      <c r="D84" s="215"/>
      <c r="E84" s="215"/>
      <c r="F84" s="215"/>
      <c r="G84" s="215"/>
      <c r="H84" s="215"/>
      <c r="I84" s="215"/>
      <c r="J84" s="215"/>
      <c r="K84" s="215"/>
      <c r="L84" s="215"/>
      <c r="M84" s="215"/>
      <c r="N84" s="215"/>
      <c r="O84" s="215"/>
      <c r="P84" s="215"/>
      <c r="Q84" s="215"/>
      <c r="R84" s="215"/>
      <c r="S84" s="216"/>
      <c r="T84" s="217" t="str">
        <f>入力規則【非表示】!D58</f>
        <v/>
      </c>
      <c r="U84" s="218"/>
      <c r="V84" s="218"/>
      <c r="W84" s="218"/>
      <c r="X84" s="218"/>
      <c r="Y84" s="46"/>
    </row>
    <row r="85" spans="1:27" s="32" customFormat="1" ht="19.5" customHeight="1">
      <c r="B85" s="45"/>
      <c r="C85" s="215" t="str">
        <f>入力規則【非表示】!B59</f>
        <v/>
      </c>
      <c r="D85" s="215"/>
      <c r="E85" s="215"/>
      <c r="F85" s="215"/>
      <c r="G85" s="215"/>
      <c r="H85" s="215"/>
      <c r="I85" s="215"/>
      <c r="J85" s="215"/>
      <c r="K85" s="215"/>
      <c r="L85" s="215"/>
      <c r="M85" s="215"/>
      <c r="N85" s="215"/>
      <c r="O85" s="215"/>
      <c r="P85" s="215"/>
      <c r="Q85" s="215"/>
      <c r="R85" s="215"/>
      <c r="S85" s="216"/>
      <c r="T85" s="217" t="str">
        <f>入力規則【非表示】!D59</f>
        <v/>
      </c>
      <c r="U85" s="218"/>
      <c r="V85" s="218"/>
      <c r="W85" s="218"/>
      <c r="X85" s="218"/>
      <c r="Y85" s="46"/>
    </row>
    <row r="86" spans="1:27" s="32" customFormat="1" ht="19.5" customHeight="1">
      <c r="B86" s="237" t="s">
        <v>59</v>
      </c>
      <c r="C86" s="238"/>
      <c r="D86" s="238"/>
      <c r="E86" s="238"/>
      <c r="F86" s="238"/>
      <c r="G86" s="238"/>
      <c r="H86" s="238"/>
      <c r="I86" s="238"/>
      <c r="J86" s="238"/>
      <c r="K86" s="238"/>
      <c r="L86" s="238"/>
      <c r="M86" s="238"/>
      <c r="N86" s="238"/>
      <c r="O86" s="238"/>
      <c r="P86" s="238"/>
      <c r="Q86" s="238"/>
      <c r="R86" s="238"/>
      <c r="S86" s="239"/>
      <c r="T86" s="217" t="str">
        <f>P27</f>
        <v/>
      </c>
      <c r="U86" s="218"/>
      <c r="V86" s="218"/>
      <c r="W86" s="218"/>
      <c r="X86" s="218"/>
      <c r="Y86" s="46"/>
    </row>
    <row r="87" spans="1:27" s="32" customFormat="1" ht="19.5" customHeight="1">
      <c r="B87" s="237" t="s">
        <v>31</v>
      </c>
      <c r="C87" s="238"/>
      <c r="D87" s="238"/>
      <c r="E87" s="238"/>
      <c r="F87" s="238"/>
      <c r="G87" s="238"/>
      <c r="H87" s="238"/>
      <c r="I87" s="238"/>
      <c r="J87" s="238"/>
      <c r="K87" s="238"/>
      <c r="L87" s="238"/>
      <c r="M87" s="238"/>
      <c r="N87" s="238"/>
      <c r="O87" s="238"/>
      <c r="P87" s="238"/>
      <c r="Q87" s="238"/>
      <c r="R87" s="238"/>
      <c r="S87" s="239"/>
      <c r="T87" s="217" t="str">
        <f t="shared" ref="T87" si="0">P28</f>
        <v/>
      </c>
      <c r="U87" s="218"/>
      <c r="V87" s="218"/>
      <c r="W87" s="218"/>
      <c r="X87" s="218"/>
      <c r="Y87" s="46"/>
    </row>
    <row r="88" spans="1:27" s="32" customFormat="1" ht="19.5" customHeight="1">
      <c r="B88" s="237" t="s">
        <v>60</v>
      </c>
      <c r="C88" s="238"/>
      <c r="D88" s="238"/>
      <c r="E88" s="238"/>
      <c r="F88" s="238"/>
      <c r="G88" s="238"/>
      <c r="H88" s="238"/>
      <c r="I88" s="238"/>
      <c r="J88" s="238"/>
      <c r="K88" s="238"/>
      <c r="L88" s="238"/>
      <c r="M88" s="238"/>
      <c r="N88" s="238"/>
      <c r="O88" s="238"/>
      <c r="P88" s="238"/>
      <c r="Q88" s="238"/>
      <c r="R88" s="238"/>
      <c r="S88" s="239"/>
      <c r="T88" s="217" t="str">
        <f>P29</f>
        <v/>
      </c>
      <c r="U88" s="218"/>
      <c r="V88" s="218"/>
      <c r="W88" s="218"/>
      <c r="X88" s="218"/>
      <c r="Y88" s="46"/>
    </row>
    <row r="89" spans="1:27" s="32" customFormat="1" ht="19.5" customHeight="1">
      <c r="B89" s="213" t="s">
        <v>61</v>
      </c>
      <c r="C89" s="214"/>
      <c r="D89" s="214"/>
      <c r="E89" s="214"/>
      <c r="F89" s="214"/>
      <c r="G89" s="214"/>
      <c r="H89" s="47" t="str">
        <f>$G$3&amp;"  "&amp;$I$3&amp;"  "&amp;$J$3&amp;"  "&amp;$L$3&amp;"  "&amp;$M$3&amp;"  "&amp;$O$3&amp;"  "&amp;$P$3&amp;"  "&amp;"( "&amp;$R$3&amp;" )"&amp;"  "&amp;$V$3</f>
        <v xml:space="preserve">令和    年    月    日  (  )  </v>
      </c>
      <c r="I89" s="39"/>
      <c r="J89" s="47"/>
      <c r="K89" s="47"/>
      <c r="L89" s="47"/>
      <c r="M89" s="47"/>
      <c r="N89" s="47"/>
      <c r="O89" s="47"/>
      <c r="P89" s="47"/>
      <c r="Q89" s="47"/>
      <c r="R89" s="47"/>
      <c r="S89" s="47"/>
      <c r="T89" s="47"/>
      <c r="U89" s="47"/>
      <c r="V89" s="47"/>
      <c r="W89" s="47"/>
      <c r="X89" s="47"/>
      <c r="Y89" s="48"/>
    </row>
    <row r="90" spans="1:27" s="32" customFormat="1" ht="19.5" customHeight="1">
      <c r="B90" s="42"/>
      <c r="C90" s="43"/>
      <c r="D90" s="43"/>
      <c r="E90" s="43"/>
      <c r="F90" s="43"/>
      <c r="G90" s="43"/>
      <c r="H90" s="43"/>
      <c r="I90" s="43"/>
      <c r="J90" s="43"/>
      <c r="K90" s="43"/>
      <c r="L90" s="43"/>
      <c r="M90" s="43"/>
      <c r="N90" s="43"/>
      <c r="O90" s="43"/>
      <c r="P90" s="43"/>
      <c r="Q90" s="43"/>
      <c r="R90" s="43"/>
      <c r="S90" s="43"/>
      <c r="T90" s="43"/>
      <c r="U90" s="43"/>
      <c r="V90" s="43"/>
      <c r="W90" s="43"/>
      <c r="X90" s="43"/>
      <c r="Y90" s="49"/>
    </row>
    <row r="91" spans="1:27" ht="19.5" customHeight="1">
      <c r="A91" s="121" t="s">
        <v>62</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14"/>
      <c r="AA91" s="114"/>
    </row>
    <row r="92" spans="1:27" ht="20.100000000000001" customHeight="1"/>
    <row r="93" spans="1:27" ht="20.100000000000001" customHeight="1"/>
    <row r="94" spans="1:27" ht="20.100000000000001" customHeight="1"/>
    <row r="95" spans="1:27" ht="20.100000000000001" customHeight="1"/>
    <row r="96" spans="1:27"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sheetData>
  <sheetProtection algorithmName="SHA-512" hashValue="gy4yQcwleMz4rN4p9nBXOaO+C5W5oRhdMuBd6EUsKqjClhQp8XmIehMz2yXeXfQ8QsvsW4pi3SQzUjwjcr9QoA==" saltValue="OwN+UG5wLPw5UvkT3hAIZA==" spinCount="100000" sheet="1" objects="1" scenarios="1"/>
  <mergeCells count="176">
    <mergeCell ref="A91:Y91"/>
    <mergeCell ref="C4:F4"/>
    <mergeCell ref="V3:X3"/>
    <mergeCell ref="C6:E11"/>
    <mergeCell ref="F6:F8"/>
    <mergeCell ref="F9:F11"/>
    <mergeCell ref="G9:J9"/>
    <mergeCell ref="M9:P9"/>
    <mergeCell ref="P24:Q24"/>
    <mergeCell ref="R24:U24"/>
    <mergeCell ref="S9:V9"/>
    <mergeCell ref="G12:I16"/>
    <mergeCell ref="J16:O16"/>
    <mergeCell ref="P16:Q16"/>
    <mergeCell ref="R16:U16"/>
    <mergeCell ref="R14:U14"/>
    <mergeCell ref="G10:J10"/>
    <mergeCell ref="M10:P10"/>
    <mergeCell ref="S10:V10"/>
    <mergeCell ref="G11:J11"/>
    <mergeCell ref="M11:P11"/>
    <mergeCell ref="S11:V11"/>
    <mergeCell ref="R12:U12"/>
    <mergeCell ref="B88:S88"/>
    <mergeCell ref="C2:X2"/>
    <mergeCell ref="C5:F5"/>
    <mergeCell ref="N6:P6"/>
    <mergeCell ref="S6:S7"/>
    <mergeCell ref="T6:V6"/>
    <mergeCell ref="H7:J7"/>
    <mergeCell ref="N7:P7"/>
    <mergeCell ref="T7:V7"/>
    <mergeCell ref="M8:P8"/>
    <mergeCell ref="S8:V8"/>
    <mergeCell ref="G8:J8"/>
    <mergeCell ref="G5:L5"/>
    <mergeCell ref="M5:R5"/>
    <mergeCell ref="S5:X5"/>
    <mergeCell ref="C3:F3"/>
    <mergeCell ref="G3:H3"/>
    <mergeCell ref="J3:K3"/>
    <mergeCell ref="M3:N3"/>
    <mergeCell ref="P3:Q3"/>
    <mergeCell ref="S3:T3"/>
    <mergeCell ref="G4:X4"/>
    <mergeCell ref="G6:G7"/>
    <mergeCell ref="H6:J6"/>
    <mergeCell ref="M6:M7"/>
    <mergeCell ref="T88:X88"/>
    <mergeCell ref="C73:S73"/>
    <mergeCell ref="T73:X73"/>
    <mergeCell ref="Q57:Y57"/>
    <mergeCell ref="Q58:Y58"/>
    <mergeCell ref="P67:R67"/>
    <mergeCell ref="S67:Y67"/>
    <mergeCell ref="C57:L58"/>
    <mergeCell ref="C59:L60"/>
    <mergeCell ref="C61:L61"/>
    <mergeCell ref="C84:S84"/>
    <mergeCell ref="C85:S85"/>
    <mergeCell ref="T84:X84"/>
    <mergeCell ref="C82:S82"/>
    <mergeCell ref="B86:S86"/>
    <mergeCell ref="T86:X86"/>
    <mergeCell ref="B87:S87"/>
    <mergeCell ref="D45:N45"/>
    <mergeCell ref="O45:Q45"/>
    <mergeCell ref="R45:T45"/>
    <mergeCell ref="U45:W45"/>
    <mergeCell ref="T78:X78"/>
    <mergeCell ref="C79:S79"/>
    <mergeCell ref="T79:X79"/>
    <mergeCell ref="T85:X85"/>
    <mergeCell ref="C83:S83"/>
    <mergeCell ref="T82:X82"/>
    <mergeCell ref="T83:X83"/>
    <mergeCell ref="S54:Y54"/>
    <mergeCell ref="C78:S78"/>
    <mergeCell ref="L47:W47"/>
    <mergeCell ref="D47:K47"/>
    <mergeCell ref="J15:O15"/>
    <mergeCell ref="P15:Q15"/>
    <mergeCell ref="R15:U15"/>
    <mergeCell ref="Q46:T46"/>
    <mergeCell ref="U46:W46"/>
    <mergeCell ref="E34:F34"/>
    <mergeCell ref="B89:G89"/>
    <mergeCell ref="C81:S81"/>
    <mergeCell ref="T81:X81"/>
    <mergeCell ref="T87:X87"/>
    <mergeCell ref="C75:S75"/>
    <mergeCell ref="T75:X75"/>
    <mergeCell ref="C76:S76"/>
    <mergeCell ref="T76:X76"/>
    <mergeCell ref="B71:S71"/>
    <mergeCell ref="T71:Y71"/>
    <mergeCell ref="C72:S72"/>
    <mergeCell ref="T72:X72"/>
    <mergeCell ref="C77:S77"/>
    <mergeCell ref="T77:X77"/>
    <mergeCell ref="C74:S74"/>
    <mergeCell ref="T74:X74"/>
    <mergeCell ref="C80:S80"/>
    <mergeCell ref="T80:X80"/>
    <mergeCell ref="P12:Q12"/>
    <mergeCell ref="C50:D51"/>
    <mergeCell ref="G27:O27"/>
    <mergeCell ref="P27:U27"/>
    <mergeCell ref="G28:O28"/>
    <mergeCell ref="P28:U28"/>
    <mergeCell ref="C62:L63"/>
    <mergeCell ref="G29:O29"/>
    <mergeCell ref="P29:U29"/>
    <mergeCell ref="C32:F32"/>
    <mergeCell ref="G32:X32"/>
    <mergeCell ref="D41:F41"/>
    <mergeCell ref="H41:R41"/>
    <mergeCell ref="S41:T41"/>
    <mergeCell ref="U41:X41"/>
    <mergeCell ref="V12:X29"/>
    <mergeCell ref="J23:O23"/>
    <mergeCell ref="D43:F43"/>
    <mergeCell ref="H36:L36"/>
    <mergeCell ref="D37:F37"/>
    <mergeCell ref="J12:O12"/>
    <mergeCell ref="J13:O13"/>
    <mergeCell ref="G30:X31"/>
    <mergeCell ref="C33:Q33"/>
    <mergeCell ref="J22:O22"/>
    <mergeCell ref="D39:F39"/>
    <mergeCell ref="C30:F31"/>
    <mergeCell ref="J21:O21"/>
    <mergeCell ref="P21:Q21"/>
    <mergeCell ref="R21:U21"/>
    <mergeCell ref="G17:I21"/>
    <mergeCell ref="P19:Q19"/>
    <mergeCell ref="R19:U19"/>
    <mergeCell ref="J18:O18"/>
    <mergeCell ref="P18:Q18"/>
    <mergeCell ref="R18:U18"/>
    <mergeCell ref="P17:Q17"/>
    <mergeCell ref="R17:U17"/>
    <mergeCell ref="R22:U22"/>
    <mergeCell ref="C12:F29"/>
    <mergeCell ref="P13:Q13"/>
    <mergeCell ref="R13:U13"/>
    <mergeCell ref="P23:Q23"/>
    <mergeCell ref="J19:O19"/>
    <mergeCell ref="R26:U26"/>
    <mergeCell ref="G22:I26"/>
    <mergeCell ref="J14:O14"/>
    <mergeCell ref="P14:Q14"/>
    <mergeCell ref="A1:Y1"/>
    <mergeCell ref="A52:Y52"/>
    <mergeCell ref="S43:T43"/>
    <mergeCell ref="H43:R43"/>
    <mergeCell ref="E50:R50"/>
    <mergeCell ref="E51:R51"/>
    <mergeCell ref="T51:V51"/>
    <mergeCell ref="U43:X43"/>
    <mergeCell ref="S42:U42"/>
    <mergeCell ref="V42:W42"/>
    <mergeCell ref="J20:O20"/>
    <mergeCell ref="P20:Q20"/>
    <mergeCell ref="R20:U20"/>
    <mergeCell ref="J25:O25"/>
    <mergeCell ref="P25:Q25"/>
    <mergeCell ref="R25:U25"/>
    <mergeCell ref="H37:X37"/>
    <mergeCell ref="H39:X39"/>
    <mergeCell ref="R23:U23"/>
    <mergeCell ref="J24:O24"/>
    <mergeCell ref="J17:O17"/>
    <mergeCell ref="P22:Q22"/>
    <mergeCell ref="J26:O26"/>
    <mergeCell ref="P26:Q26"/>
  </mergeCells>
  <phoneticPr fontId="1"/>
  <conditionalFormatting sqref="I3">
    <cfRule type="expression" dxfId="190" priority="106">
      <formula>$I$3&lt;&gt;""</formula>
    </cfRule>
  </conditionalFormatting>
  <conditionalFormatting sqref="L3">
    <cfRule type="expression" dxfId="189" priority="105">
      <formula>$L$3&lt;&gt;""</formula>
    </cfRule>
  </conditionalFormatting>
  <conditionalFormatting sqref="O3">
    <cfRule type="expression" dxfId="188" priority="104">
      <formula>$O$3&lt;&gt;""</formula>
    </cfRule>
  </conditionalFormatting>
  <conditionalFormatting sqref="R3">
    <cfRule type="expression" dxfId="187" priority="103">
      <formula>$R$3&lt;&gt;""</formula>
    </cfRule>
  </conditionalFormatting>
  <conditionalFormatting sqref="V3:X3">
    <cfRule type="expression" dxfId="186" priority="77">
      <formula>$V$3&lt;&gt;""</formula>
    </cfRule>
  </conditionalFormatting>
  <conditionalFormatting sqref="G30:X31">
    <cfRule type="expression" dxfId="185" priority="96">
      <formula>$G$30&lt;&gt;""</formula>
    </cfRule>
  </conditionalFormatting>
  <conditionalFormatting sqref="G34">
    <cfRule type="expression" dxfId="184" priority="95">
      <formula>$G$34&lt;&gt;""</formula>
    </cfRule>
  </conditionalFormatting>
  <conditionalFormatting sqref="I34">
    <cfRule type="expression" dxfId="183" priority="94">
      <formula>$I$34&lt;&gt;""</formula>
    </cfRule>
  </conditionalFormatting>
  <conditionalFormatting sqref="K34">
    <cfRule type="expression" dxfId="182" priority="93">
      <formula>$K$34&lt;&gt;""</formula>
    </cfRule>
  </conditionalFormatting>
  <conditionalFormatting sqref="H36:L36">
    <cfRule type="expression" dxfId="181" priority="92">
      <formula>$H$36&lt;&gt;""</formula>
    </cfRule>
  </conditionalFormatting>
  <conditionalFormatting sqref="H37">
    <cfRule type="expression" dxfId="180" priority="91">
      <formula>$H$37&lt;&gt;""</formula>
    </cfRule>
  </conditionalFormatting>
  <conditionalFormatting sqref="H39">
    <cfRule type="expression" dxfId="179" priority="90">
      <formula>$H$39&lt;&gt;""</formula>
    </cfRule>
  </conditionalFormatting>
  <conditionalFormatting sqref="H41">
    <cfRule type="expression" dxfId="178" priority="89">
      <formula>$H$41&lt;&gt;""</formula>
    </cfRule>
  </conditionalFormatting>
  <conditionalFormatting sqref="H43:H44">
    <cfRule type="expression" dxfId="177" priority="88">
      <formula>$H$43&lt;&gt;""</formula>
    </cfRule>
  </conditionalFormatting>
  <conditionalFormatting sqref="G5:L5">
    <cfRule type="expression" dxfId="176" priority="87">
      <formula>$G$5&lt;&gt;""</formula>
    </cfRule>
  </conditionalFormatting>
  <conditionalFormatting sqref="M5:R5">
    <cfRule type="expression" dxfId="175" priority="85">
      <formula>$M$5&lt;&gt;""</formula>
    </cfRule>
  </conditionalFormatting>
  <conditionalFormatting sqref="S5:X5">
    <cfRule type="expression" dxfId="174" priority="83">
      <formula>$S$5&lt;&gt;""</formula>
    </cfRule>
  </conditionalFormatting>
  <conditionalFormatting sqref="G4:X4">
    <cfRule type="expression" dxfId="173" priority="81">
      <formula>$G$4&lt;&gt;""</formula>
    </cfRule>
  </conditionalFormatting>
  <conditionalFormatting sqref="G6">
    <cfRule type="expression" dxfId="172" priority="63">
      <formula>$G$8&lt;&gt;""</formula>
    </cfRule>
  </conditionalFormatting>
  <conditionalFormatting sqref="G8:G9">
    <cfRule type="expression" dxfId="171" priority="62">
      <formula>$G$8&lt;&gt;""</formula>
    </cfRule>
  </conditionalFormatting>
  <conditionalFormatting sqref="M6">
    <cfRule type="expression" dxfId="170" priority="58">
      <formula>$G$8&lt;&gt;""</formula>
    </cfRule>
  </conditionalFormatting>
  <conditionalFormatting sqref="M8">
    <cfRule type="expression" dxfId="169" priority="57">
      <formula>$G$8&lt;&gt;""</formula>
    </cfRule>
  </conditionalFormatting>
  <conditionalFormatting sqref="S6">
    <cfRule type="expression" dxfId="168" priority="53">
      <formula>$G$8&lt;&gt;""</formula>
    </cfRule>
  </conditionalFormatting>
  <conditionalFormatting sqref="S8">
    <cfRule type="expression" dxfId="167" priority="52">
      <formula>$G$8&lt;&gt;""</formula>
    </cfRule>
  </conditionalFormatting>
  <conditionalFormatting sqref="K6">
    <cfRule type="expression" dxfId="166" priority="133">
      <formula>K6&lt;&gt;""</formula>
    </cfRule>
  </conditionalFormatting>
  <conditionalFormatting sqref="K7">
    <cfRule type="expression" dxfId="165" priority="134">
      <formula>K7&lt;&gt;""</formula>
    </cfRule>
  </conditionalFormatting>
  <conditionalFormatting sqref="W6">
    <cfRule type="expression" dxfId="164" priority="135">
      <formula>W6&lt;&gt;""</formula>
    </cfRule>
  </conditionalFormatting>
  <conditionalFormatting sqref="W7">
    <cfRule type="expression" dxfId="163" priority="136">
      <formula>W7&lt;&gt;""</formula>
    </cfRule>
  </conditionalFormatting>
  <conditionalFormatting sqref="K8">
    <cfRule type="expression" dxfId="162" priority="137">
      <formula>K8&lt;&gt;""</formula>
    </cfRule>
  </conditionalFormatting>
  <conditionalFormatting sqref="Q6">
    <cfRule type="expression" dxfId="161" priority="138">
      <formula>Q6&lt;&gt;""</formula>
    </cfRule>
  </conditionalFormatting>
  <conditionalFormatting sqref="Q7">
    <cfRule type="expression" dxfId="160" priority="139">
      <formula>Q7&lt;&gt;""</formula>
    </cfRule>
  </conditionalFormatting>
  <conditionalFormatting sqref="Q8">
    <cfRule type="expression" dxfId="159" priority="140">
      <formula>Q8&lt;&gt;""</formula>
    </cfRule>
  </conditionalFormatting>
  <conditionalFormatting sqref="W8">
    <cfRule type="expression" dxfId="158" priority="141">
      <formula>W8&lt;&gt;""</formula>
    </cfRule>
  </conditionalFormatting>
  <conditionalFormatting sqref="U41:X41">
    <cfRule type="expression" dxfId="157" priority="46">
      <formula>$U$41&lt;&gt;""</formula>
    </cfRule>
  </conditionalFormatting>
  <conditionalFormatting sqref="M9">
    <cfRule type="expression" dxfId="156" priority="44">
      <formula>$G$8&lt;&gt;""</formula>
    </cfRule>
  </conditionalFormatting>
  <conditionalFormatting sqref="S9">
    <cfRule type="expression" dxfId="155" priority="42">
      <formula>$G$8&lt;&gt;""</formula>
    </cfRule>
  </conditionalFormatting>
  <conditionalFormatting sqref="G11">
    <cfRule type="expression" dxfId="154" priority="40">
      <formula>$G$8&lt;&gt;""</formula>
    </cfRule>
  </conditionalFormatting>
  <conditionalFormatting sqref="K11">
    <cfRule type="expression" dxfId="153" priority="31">
      <formula>K11=0</formula>
    </cfRule>
    <cfRule type="expression" dxfId="152" priority="41">
      <formula>K11=0</formula>
    </cfRule>
  </conditionalFormatting>
  <conditionalFormatting sqref="M11">
    <cfRule type="expression" dxfId="151" priority="35">
      <formula>$G$8&lt;&gt;""</formula>
    </cfRule>
  </conditionalFormatting>
  <conditionalFormatting sqref="S11">
    <cfRule type="expression" dxfId="150" priority="34">
      <formula>$G$8&lt;&gt;""</formula>
    </cfRule>
  </conditionalFormatting>
  <conditionalFormatting sqref="Q9 Q11">
    <cfRule type="expression" dxfId="149" priority="27">
      <formula>Q9=0</formula>
    </cfRule>
    <cfRule type="expression" dxfId="148" priority="28">
      <formula>Q9=0</formula>
    </cfRule>
  </conditionalFormatting>
  <conditionalFormatting sqref="W9 W11">
    <cfRule type="expression" dxfId="147" priority="25">
      <formula>W9=0</formula>
    </cfRule>
    <cfRule type="expression" dxfId="146" priority="26">
      <formula>W9=0</formula>
    </cfRule>
  </conditionalFormatting>
  <conditionalFormatting sqref="K9">
    <cfRule type="expression" dxfId="145" priority="23">
      <formula>K9=0</formula>
    </cfRule>
    <cfRule type="expression" dxfId="144" priority="24">
      <formula>K9=0</formula>
    </cfRule>
  </conditionalFormatting>
  <conditionalFormatting sqref="G32:X32">
    <cfRule type="expression" dxfId="143" priority="22">
      <formula>$G$32&lt;&gt;""</formula>
    </cfRule>
  </conditionalFormatting>
  <conditionalFormatting sqref="G10">
    <cfRule type="expression" dxfId="142" priority="20">
      <formula>$G$8&lt;&gt;""</formula>
    </cfRule>
  </conditionalFormatting>
  <conditionalFormatting sqref="K10">
    <cfRule type="expression" dxfId="141" priority="17">
      <formula>K10=0</formula>
    </cfRule>
    <cfRule type="expression" dxfId="140" priority="21">
      <formula>K10=0</formula>
    </cfRule>
  </conditionalFormatting>
  <conditionalFormatting sqref="M10">
    <cfRule type="expression" dxfId="139" priority="19">
      <formula>$G$8&lt;&gt;""</formula>
    </cfRule>
  </conditionalFormatting>
  <conditionalFormatting sqref="S10">
    <cfRule type="expression" dxfId="138" priority="18">
      <formula>$G$8&lt;&gt;""</formula>
    </cfRule>
  </conditionalFormatting>
  <conditionalFormatting sqref="Q10">
    <cfRule type="expression" dxfId="137" priority="15">
      <formula>Q10=0</formula>
    </cfRule>
    <cfRule type="expression" dxfId="136" priority="16">
      <formula>Q10=0</formula>
    </cfRule>
  </conditionalFormatting>
  <conditionalFormatting sqref="W10">
    <cfRule type="expression" dxfId="135" priority="13">
      <formula>W10=0</formula>
    </cfRule>
    <cfRule type="expression" dxfId="134" priority="14">
      <formula>W10=0</formula>
    </cfRule>
  </conditionalFormatting>
  <conditionalFormatting sqref="U41:X41">
    <cfRule type="expression" dxfId="133" priority="12">
      <formula>#REF!&lt;&gt;""</formula>
    </cfRule>
  </conditionalFormatting>
  <conditionalFormatting sqref="U43:U44">
    <cfRule type="expression" dxfId="132" priority="11">
      <formula>$U$43&lt;&gt;""</formula>
    </cfRule>
  </conditionalFormatting>
  <conditionalFormatting sqref="V42:W42">
    <cfRule type="expression" dxfId="131" priority="9">
      <formula>$V$42&lt;&gt;""</formula>
    </cfRule>
  </conditionalFormatting>
  <conditionalFormatting sqref="O45:Q45">
    <cfRule type="expression" dxfId="130" priority="8">
      <formula>$O$45&lt;&gt;""</formula>
    </cfRule>
  </conditionalFormatting>
  <conditionalFormatting sqref="U45:W45">
    <cfRule type="expression" dxfId="129" priority="7">
      <formula>$U$45&lt;&gt;""</formula>
    </cfRule>
  </conditionalFormatting>
  <conditionalFormatting sqref="U46:W46">
    <cfRule type="expression" dxfId="128" priority="3">
      <formula>$U$46&lt;&gt;""</formula>
    </cfRule>
    <cfRule type="expression" dxfId="127" priority="4">
      <formula>$U$45="その他"</formula>
    </cfRule>
    <cfRule type="expression" dxfId="126" priority="5">
      <formula>$U$45&lt;&gt;""</formula>
    </cfRule>
  </conditionalFormatting>
  <conditionalFormatting sqref="L47:W47">
    <cfRule type="expression" dxfId="125" priority="2">
      <formula>$L$47&lt;&gt;""</formula>
    </cfRule>
    <cfRule type="expression" dxfId="124" priority="1">
      <formula>$O$45="登録済"</formula>
    </cfRule>
  </conditionalFormatting>
  <dataValidations count="8">
    <dataValidation type="custom" showInputMessage="1" showErrorMessage="1" error="ホワイトボードは、合計３台まででお願いします。" sqref="K9 W9 Q9" xr:uid="{00000000-0002-0000-0000-000001000000}">
      <formula1>($K$9+$Q$9+$W$9)&lt;=3</formula1>
    </dataValidation>
    <dataValidation type="custom" showInputMessage="1" showErrorMessage="1" error="プロジェクターは、いずれかの会議室１台のみでお願いします。" sqref="Q11 W11 K11" xr:uid="{00000000-0002-0000-0000-000002000000}">
      <formula1>($K$11+$Q$11+$W$11)&lt;=1</formula1>
    </dataValidation>
    <dataValidation type="custom" errorStyle="information" allowBlank="1" showErrorMessage="1" error="ワイヤレスマイクの本数が3本以上になっております。_x000a_本数に限りがあるため、事前にお問い合わせください。" sqref="K8 Q8 W8" xr:uid="{C3FC5C32-AF16-4925-B874-A280FF8536CA}">
      <formula1>K8&lt;=2</formula1>
    </dataValidation>
    <dataValidation type="custom" errorStyle="information" allowBlank="1" showInputMessage="1" showErrorMessage="1" error="有線マイクの本数が4本以上になっております。_x000a_本数に限りがあるため、事前にお問い合わせください。" sqref="W6:W7 Q6:Q7 K6:K7" xr:uid="{0E6AB13C-76A8-43CD-9D97-DE2D64344241}">
      <formula1>SUM(K$6:K$7)&lt;=3</formula1>
    </dataValidation>
    <dataValidation type="custom" showInputMessage="1" showErrorMessage="1" error="自立式スクリーンは、いずれかの会議室１台のみでお願いします。" sqref="W10 Q10" xr:uid="{BFAC729A-EF32-4E92-94A3-235AD6FD8B7B}">
      <formula1>($K$10+$Q$10+$W$10)&lt;=1</formula1>
    </dataValidation>
    <dataValidation type="custom" showInputMessage="1" showErrorMessage="1" error="スクリーンは、いずれかの会議室１台のみでお願いします。" sqref="K10" xr:uid="{0448DAE4-772F-46D2-820E-0353C075CAB8}">
      <formula1>($K$10+$Q$10+$W$10)&lt;=1</formula1>
    </dataValidation>
    <dataValidation type="list" allowBlank="1" showInputMessage="1" showErrorMessage="1" sqref="O45:Q45" xr:uid="{CFA9F119-0855-475C-8C6B-FFC1DE6F2B32}">
      <formula1>"登録済,未登録"</formula1>
    </dataValidation>
    <dataValidation type="list" allowBlank="1" showInputMessage="1" showErrorMessage="1" sqref="U45:W45" xr:uid="{F2803804-90F1-4541-A61A-9597CF2CA0AA}">
      <formula1>"会社(団体),部,課,係,グループ,その他"</formula1>
    </dataValidation>
  </dataValidations>
  <printOptions horizontalCentered="1"/>
  <pageMargins left="0.23622047244094491" right="0.23622047244094491" top="0.59055118110236227" bottom="0.59055118110236227" header="0.31496062992125984" footer="0.31496062992125984"/>
  <pageSetup paperSize="9" fitToHeight="0" orientation="portrait" r:id="rId1"/>
  <rowBreaks count="1" manualBreakCount="1">
    <brk id="51" max="16383" man="1"/>
  </row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入力規則【非表示】!$A$2:$A$8</xm:f>
          </x14:formula1>
          <xm:sqref>M5:X5</xm:sqref>
        </x14:dataValidation>
        <x14:dataValidation type="list" allowBlank="1" showInputMessage="1" showErrorMessage="1" xr:uid="{00000000-0002-0000-0000-000003000000}">
          <x14:formula1>
            <xm:f>入力規則【非表示】!$E$2:$E$4</xm:f>
          </x14:formula1>
          <xm:sqref>V3:X3</xm:sqref>
        </x14:dataValidation>
        <x14:dataValidation type="list" allowBlank="1" showInputMessage="1" xr:uid="{41EF29FD-EF48-4C3C-8CD5-7BFBEBF879F7}">
          <x14:formula1>
            <xm:f>入力規則【非表示】!$C$2:$C$6</xm:f>
          </x14:formula1>
          <xm:sqref>R3</xm:sqref>
        </x14:dataValidation>
        <x14:dataValidation type="list" allowBlank="1" showInputMessage="1" showErrorMessage="1" xr:uid="{00000000-0002-0000-0000-000004000000}">
          <x14:formula1>
            <xm:f>入力規則【非表示】!$C$14:$C$16</xm:f>
          </x14:formula1>
          <xm:sqref>G32:X32</xm:sqref>
        </x14:dataValidation>
        <x14:dataValidation type="list" allowBlank="1" showInputMessage="1" showErrorMessage="1" xr:uid="{768A4FC3-34D6-464B-8D71-6565E6EEFF70}">
          <x14:formula1>
            <xm:f>入力規則【非表示】!$A$2:$A$7</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B62"/>
  <sheetViews>
    <sheetView view="pageBreakPreview" zoomScaleNormal="85" zoomScaleSheetLayoutView="100" workbookViewId="0">
      <selection sqref="A1:AB1"/>
    </sheetView>
  </sheetViews>
  <sheetFormatPr defaultRowHeight="13.5"/>
  <cols>
    <col min="1" max="6" width="3.625" customWidth="1"/>
    <col min="7" max="8" width="2.875" customWidth="1"/>
    <col min="9" max="9" width="3.625" customWidth="1"/>
    <col min="10" max="11" width="2.875" customWidth="1"/>
    <col min="12" max="12" width="3.625" customWidth="1"/>
    <col min="13" max="14" width="2.875" customWidth="1"/>
    <col min="15" max="15" width="3.75" customWidth="1"/>
    <col min="16" max="17" width="2.875" customWidth="1"/>
    <col min="18" max="18" width="3.625" customWidth="1"/>
    <col min="19" max="20" width="2.875" customWidth="1"/>
    <col min="21" max="24" width="3.625" customWidth="1"/>
    <col min="25" max="25" width="3.625" style="17" customWidth="1"/>
    <col min="26" max="27" width="3.625" customWidth="1"/>
    <col min="28" max="28" width="1.875" customWidth="1"/>
    <col min="29" max="33" width="4.625" customWidth="1"/>
  </cols>
  <sheetData>
    <row r="1" spans="1:28" ht="22.5" customHeight="1">
      <c r="A1" s="390" t="s">
        <v>63</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row>
    <row r="2" spans="1:28" ht="15" customHeight="1" thickBot="1">
      <c r="C2" s="6"/>
      <c r="D2" s="6"/>
      <c r="E2" s="6"/>
      <c r="F2" s="6"/>
      <c r="G2" s="6"/>
      <c r="H2" s="6"/>
      <c r="I2" s="6"/>
      <c r="J2" s="6"/>
      <c r="K2" s="6"/>
      <c r="L2" s="6"/>
      <c r="M2" s="6"/>
      <c r="N2" s="6"/>
      <c r="O2" s="6"/>
      <c r="P2" s="6"/>
      <c r="Q2" s="6"/>
      <c r="R2" s="6"/>
      <c r="S2" s="6"/>
      <c r="T2" s="6"/>
      <c r="U2" s="6"/>
      <c r="V2" s="6"/>
      <c r="W2" s="6"/>
      <c r="X2" s="6"/>
      <c r="Y2" s="85"/>
    </row>
    <row r="3" spans="1:28" ht="22.5" customHeight="1">
      <c r="C3" s="391" t="s">
        <v>1</v>
      </c>
      <c r="D3" s="392"/>
      <c r="E3" s="393"/>
      <c r="F3" s="394"/>
      <c r="G3" s="400" t="str">
        <f>入力規則【非表示】!A17</f>
        <v>令和</v>
      </c>
      <c r="H3" s="395"/>
      <c r="I3" s="93" t="str">
        <f>IF('見積発行依頼書（入力画面）'!I3="","",'見積発行依頼書（入力画面）'!I3)</f>
        <v/>
      </c>
      <c r="J3" s="395" t="s">
        <v>2</v>
      </c>
      <c r="K3" s="395"/>
      <c r="L3" s="93" t="str">
        <f>IF('見積発行依頼書（入力画面）'!L3="","",'見積発行依頼書（入力画面）'!L3)</f>
        <v/>
      </c>
      <c r="M3" s="395" t="s">
        <v>3</v>
      </c>
      <c r="N3" s="395"/>
      <c r="O3" s="93" t="str">
        <f>IF('見積発行依頼書（入力画面）'!O3="","",'見積発行依頼書（入力画面）'!O3)</f>
        <v/>
      </c>
      <c r="P3" s="395" t="s">
        <v>4</v>
      </c>
      <c r="Q3" s="395"/>
      <c r="R3" s="93" t="str">
        <f>IF('見積発行依頼書（入力画面）'!R3="","",'見積発行依頼書（入力画面）'!R3)</f>
        <v/>
      </c>
      <c r="S3" s="395" t="s">
        <v>5</v>
      </c>
      <c r="T3" s="396"/>
      <c r="U3" s="7" t="s">
        <v>6</v>
      </c>
      <c r="V3" s="397" t="str">
        <f>IF('見積発行依頼書（入力画面）'!V3="","",'見積発行依頼書（入力画面）'!V3)</f>
        <v/>
      </c>
      <c r="W3" s="397" t="str">
        <f>IF('見積発行依頼書（入力画面）'!W3="","",'見積発行依頼書（入力画面）'!W3)</f>
        <v/>
      </c>
      <c r="X3" s="398" t="str">
        <f>IF('見積発行依頼書（入力画面）'!X3="","",'見積発行依頼書（入力画面）'!X3)</f>
        <v/>
      </c>
      <c r="Y3" s="85"/>
    </row>
    <row r="4" spans="1:28" ht="37.5" customHeight="1">
      <c r="C4" s="371" t="s">
        <v>64</v>
      </c>
      <c r="D4" s="361"/>
      <c r="E4" s="372"/>
      <c r="F4" s="360"/>
      <c r="G4" s="401" t="str">
        <f>IF('見積発行依頼書（入力画面）'!G4="","",'見積発行依頼書（入力画面）'!G4)</f>
        <v/>
      </c>
      <c r="H4" s="402"/>
      <c r="I4" s="402"/>
      <c r="J4" s="402"/>
      <c r="K4" s="402"/>
      <c r="L4" s="402"/>
      <c r="M4" s="402"/>
      <c r="N4" s="402"/>
      <c r="O4" s="402"/>
      <c r="P4" s="402"/>
      <c r="Q4" s="402"/>
      <c r="R4" s="402"/>
      <c r="S4" s="402"/>
      <c r="T4" s="402"/>
      <c r="U4" s="402"/>
      <c r="V4" s="402"/>
      <c r="W4" s="402"/>
      <c r="X4" s="403"/>
      <c r="Y4" s="85"/>
    </row>
    <row r="5" spans="1:28" ht="22.5" customHeight="1">
      <c r="C5" s="371" t="s">
        <v>65</v>
      </c>
      <c r="D5" s="361"/>
      <c r="E5" s="372"/>
      <c r="F5" s="360"/>
      <c r="G5" s="356"/>
      <c r="H5" s="357"/>
      <c r="I5" s="303" t="s">
        <v>66</v>
      </c>
      <c r="J5" s="303"/>
      <c r="K5" s="358"/>
      <c r="L5" s="358"/>
      <c r="M5" s="303" t="s">
        <v>67</v>
      </c>
      <c r="N5" s="303"/>
      <c r="O5" s="359" t="s">
        <v>68</v>
      </c>
      <c r="P5" s="359"/>
      <c r="Q5" s="90"/>
      <c r="R5" s="360" t="s">
        <v>69</v>
      </c>
      <c r="S5" s="361"/>
      <c r="T5" s="399"/>
      <c r="U5" s="357"/>
      <c r="V5" s="357"/>
      <c r="W5" s="89" t="s">
        <v>70</v>
      </c>
      <c r="X5" s="8"/>
      <c r="Y5" s="85"/>
    </row>
    <row r="6" spans="1:28" ht="22.5" customHeight="1">
      <c r="C6" s="371" t="s">
        <v>71</v>
      </c>
      <c r="D6" s="361"/>
      <c r="E6" s="372"/>
      <c r="F6" s="360"/>
      <c r="G6" s="362"/>
      <c r="H6" s="363"/>
      <c r="I6" s="363"/>
      <c r="J6" s="363"/>
      <c r="K6" s="363"/>
      <c r="L6" s="363"/>
      <c r="M6" s="363"/>
      <c r="N6" s="363"/>
      <c r="O6" s="363"/>
      <c r="P6" s="363"/>
      <c r="Q6" s="363"/>
      <c r="R6" s="363"/>
      <c r="S6" s="363"/>
      <c r="T6" s="363"/>
      <c r="U6" s="363"/>
      <c r="V6" s="363"/>
      <c r="W6" s="363"/>
      <c r="X6" s="364"/>
      <c r="Y6" s="85"/>
    </row>
    <row r="7" spans="1:28" ht="22.5" customHeight="1">
      <c r="C7" s="371" t="s">
        <v>8</v>
      </c>
      <c r="D7" s="361"/>
      <c r="E7" s="372"/>
      <c r="F7" s="360"/>
      <c r="G7" s="253" t="str">
        <f>IF('見積発行依頼書（入力画面）'!G5="","",'見積発行依頼書（入力画面）'!G5)</f>
        <v/>
      </c>
      <c r="H7" s="254"/>
      <c r="I7" s="254"/>
      <c r="J7" s="254"/>
      <c r="K7" s="254"/>
      <c r="L7" s="254"/>
      <c r="M7" s="369" t="str">
        <f>IF('見積発行依頼書（入力画面）'!M5="","",'見積発行依頼書（入力画面）'!M5)</f>
        <v/>
      </c>
      <c r="N7" s="369"/>
      <c r="O7" s="369"/>
      <c r="P7" s="369"/>
      <c r="Q7" s="369"/>
      <c r="R7" s="369"/>
      <c r="S7" s="369" t="str">
        <f>IF('見積発行依頼書（入力画面）'!S5="","",'見積発行依頼書（入力画面）'!S5)</f>
        <v/>
      </c>
      <c r="T7" s="369"/>
      <c r="U7" s="369"/>
      <c r="V7" s="369"/>
      <c r="W7" s="369"/>
      <c r="X7" s="370"/>
      <c r="Y7" s="85"/>
    </row>
    <row r="8" spans="1:28" ht="22.5" customHeight="1">
      <c r="C8" s="302" t="s">
        <v>72</v>
      </c>
      <c r="D8" s="303"/>
      <c r="E8" s="303"/>
      <c r="F8" s="303"/>
      <c r="G8" s="367"/>
      <c r="H8" s="368"/>
      <c r="I8" s="368"/>
      <c r="J8" s="368"/>
      <c r="K8" s="368"/>
      <c r="L8" s="368"/>
      <c r="M8" s="369"/>
      <c r="N8" s="369"/>
      <c r="O8" s="369"/>
      <c r="P8" s="369"/>
      <c r="Q8" s="369"/>
      <c r="R8" s="369"/>
      <c r="S8" s="369"/>
      <c r="T8" s="369"/>
      <c r="U8" s="369"/>
      <c r="V8" s="369"/>
      <c r="W8" s="369"/>
      <c r="X8" s="370"/>
      <c r="Y8" s="85"/>
    </row>
    <row r="9" spans="1:28" ht="15" customHeight="1">
      <c r="C9" s="373" t="s">
        <v>9</v>
      </c>
      <c r="D9" s="374"/>
      <c r="E9" s="374"/>
      <c r="F9" s="377" t="s">
        <v>10</v>
      </c>
      <c r="G9" s="246" t="s">
        <v>11</v>
      </c>
      <c r="H9" s="244" t="s">
        <v>12</v>
      </c>
      <c r="I9" s="244"/>
      <c r="J9" s="245"/>
      <c r="K9" s="24"/>
      <c r="L9" s="79" t="s">
        <v>13</v>
      </c>
      <c r="M9" s="270" t="s">
        <v>11</v>
      </c>
      <c r="N9" s="244" t="s">
        <v>12</v>
      </c>
      <c r="O9" s="244"/>
      <c r="P9" s="245"/>
      <c r="Q9" s="24" t="str">
        <f>IF('見積発行依頼書（入力画面）'!Q6="","",'見積発行依頼書（入力画面）'!Q6)</f>
        <v/>
      </c>
      <c r="R9" s="77" t="s">
        <v>13</v>
      </c>
      <c r="S9" s="270" t="s">
        <v>11</v>
      </c>
      <c r="T9" s="244" t="s">
        <v>12</v>
      </c>
      <c r="U9" s="244"/>
      <c r="V9" s="245"/>
      <c r="W9" s="24" t="str">
        <f>IF('見積発行依頼書（入力画面）'!W6="","",'見積発行依頼書（入力画面）'!W6)</f>
        <v/>
      </c>
      <c r="X9" s="78" t="s">
        <v>13</v>
      </c>
      <c r="Y9" s="85"/>
    </row>
    <row r="10" spans="1:28" ht="15" customHeight="1">
      <c r="C10" s="373"/>
      <c r="D10" s="374"/>
      <c r="E10" s="374"/>
      <c r="F10" s="378"/>
      <c r="G10" s="247"/>
      <c r="H10" s="248" t="s">
        <v>14</v>
      </c>
      <c r="I10" s="248"/>
      <c r="J10" s="249"/>
      <c r="K10" s="28"/>
      <c r="L10" s="18" t="s">
        <v>13</v>
      </c>
      <c r="M10" s="271"/>
      <c r="N10" s="248" t="s">
        <v>14</v>
      </c>
      <c r="O10" s="248"/>
      <c r="P10" s="249"/>
      <c r="Q10" s="28" t="str">
        <f>IF('見積発行依頼書（入力画面）'!Q7="","",'見積発行依頼書（入力画面）'!Q7)</f>
        <v/>
      </c>
      <c r="R10" s="29" t="s">
        <v>13</v>
      </c>
      <c r="S10" s="271"/>
      <c r="T10" s="248" t="s">
        <v>14</v>
      </c>
      <c r="U10" s="248"/>
      <c r="V10" s="249"/>
      <c r="W10" s="28" t="str">
        <f>IF('見積発行依頼書（入力画面）'!W7="","",'見積発行依頼書（入力画面）'!W7)</f>
        <v/>
      </c>
      <c r="X10" s="30" t="s">
        <v>13</v>
      </c>
      <c r="Y10" s="85"/>
    </row>
    <row r="11" spans="1:28" ht="15" customHeight="1">
      <c r="C11" s="373"/>
      <c r="D11" s="374"/>
      <c r="E11" s="374"/>
      <c r="F11" s="379"/>
      <c r="G11" s="383" t="s">
        <v>16</v>
      </c>
      <c r="H11" s="383"/>
      <c r="I11" s="383"/>
      <c r="J11" s="383"/>
      <c r="K11" s="80"/>
      <c r="L11" s="92" t="s">
        <v>13</v>
      </c>
      <c r="M11" s="384" t="s">
        <v>16</v>
      </c>
      <c r="N11" s="383"/>
      <c r="O11" s="383"/>
      <c r="P11" s="383"/>
      <c r="Q11" s="80" t="str">
        <f>IF('見積発行依頼書（入力画面）'!Q8="","",'見積発行依頼書（入力画面）'!Q8)</f>
        <v/>
      </c>
      <c r="R11" s="81" t="s">
        <v>13</v>
      </c>
      <c r="S11" s="250" t="s">
        <v>16</v>
      </c>
      <c r="T11" s="251"/>
      <c r="U11" s="251"/>
      <c r="V11" s="251"/>
      <c r="W11" s="70" t="str">
        <f>IF('見積発行依頼書（入力画面）'!W8="","",'見積発行依頼書（入力画面）'!W8)</f>
        <v/>
      </c>
      <c r="X11" s="69" t="s">
        <v>13</v>
      </c>
      <c r="Y11" s="85"/>
    </row>
    <row r="12" spans="1:28" ht="15" customHeight="1">
      <c r="C12" s="373"/>
      <c r="D12" s="374"/>
      <c r="E12" s="374"/>
      <c r="F12" s="380" t="s">
        <v>17</v>
      </c>
      <c r="G12" s="365" t="s">
        <v>18</v>
      </c>
      <c r="H12" s="365"/>
      <c r="I12" s="365"/>
      <c r="J12" s="365"/>
      <c r="K12" s="26"/>
      <c r="L12" s="25" t="s">
        <v>19</v>
      </c>
      <c r="M12" s="366" t="s">
        <v>18</v>
      </c>
      <c r="N12" s="365"/>
      <c r="O12" s="365"/>
      <c r="P12" s="365"/>
      <c r="Q12" s="26" t="str">
        <f>IF('見積発行依頼書（入力画面）'!Q9="","",'見積発行依頼書（入力画面）'!Q9)</f>
        <v/>
      </c>
      <c r="R12" s="25" t="s">
        <v>19</v>
      </c>
      <c r="S12" s="366" t="s">
        <v>18</v>
      </c>
      <c r="T12" s="365"/>
      <c r="U12" s="365"/>
      <c r="V12" s="365"/>
      <c r="W12" s="26" t="str">
        <f>IF('見積発行依頼書（入力画面）'!W9="","",'見積発行依頼書（入力画面）'!W9)</f>
        <v/>
      </c>
      <c r="X12" s="27" t="s">
        <v>19</v>
      </c>
      <c r="Y12" s="85"/>
    </row>
    <row r="13" spans="1:28" ht="15" customHeight="1">
      <c r="C13" s="373"/>
      <c r="D13" s="374"/>
      <c r="E13" s="374"/>
      <c r="F13" s="378"/>
      <c r="G13" s="381" t="s">
        <v>21</v>
      </c>
      <c r="H13" s="381"/>
      <c r="I13" s="381"/>
      <c r="J13" s="381"/>
      <c r="K13" s="28"/>
      <c r="L13" s="29" t="s">
        <v>19</v>
      </c>
      <c r="M13" s="382" t="s">
        <v>21</v>
      </c>
      <c r="N13" s="381"/>
      <c r="O13" s="381"/>
      <c r="P13" s="381"/>
      <c r="Q13" s="28" t="str">
        <f>IF('見積発行依頼書（入力画面）'!Q10="","",'見積発行依頼書（入力画面）'!Q10)</f>
        <v/>
      </c>
      <c r="R13" s="29" t="s">
        <v>19</v>
      </c>
      <c r="S13" s="382" t="s">
        <v>73</v>
      </c>
      <c r="T13" s="381"/>
      <c r="U13" s="381"/>
      <c r="V13" s="381"/>
      <c r="W13" s="26" t="str">
        <f>IF('見積発行依頼書（入力画面）'!W10="","",'見積発行依頼書（入力画面）'!W10)</f>
        <v/>
      </c>
      <c r="X13" s="30" t="s">
        <v>19</v>
      </c>
      <c r="Y13" s="85"/>
    </row>
    <row r="14" spans="1:28" ht="15" customHeight="1">
      <c r="C14" s="375"/>
      <c r="D14" s="376"/>
      <c r="E14" s="376"/>
      <c r="F14" s="379"/>
      <c r="G14" s="388" t="s">
        <v>23</v>
      </c>
      <c r="H14" s="388"/>
      <c r="I14" s="388"/>
      <c r="J14" s="388"/>
      <c r="K14" s="28"/>
      <c r="L14" s="68" t="s">
        <v>19</v>
      </c>
      <c r="M14" s="389" t="s">
        <v>23</v>
      </c>
      <c r="N14" s="388"/>
      <c r="O14" s="388"/>
      <c r="P14" s="388"/>
      <c r="Q14" s="28" t="str">
        <f>IF('見積発行依頼書（入力画面）'!Q11="","",'見積発行依頼書（入力画面）'!Q11)</f>
        <v/>
      </c>
      <c r="R14" s="68" t="s">
        <v>19</v>
      </c>
      <c r="S14" s="389" t="s">
        <v>23</v>
      </c>
      <c r="T14" s="388"/>
      <c r="U14" s="388"/>
      <c r="V14" s="388"/>
      <c r="W14" s="26" t="str">
        <f>IF('見積発行依頼書（入力画面）'!W11="","",'見積発行依頼書（入力画面）'!W11)</f>
        <v/>
      </c>
      <c r="X14" s="69" t="s">
        <v>19</v>
      </c>
      <c r="Y14" s="85"/>
    </row>
    <row r="15" spans="1:28" ht="15" customHeight="1">
      <c r="C15" s="290" t="s">
        <v>25</v>
      </c>
      <c r="D15" s="291"/>
      <c r="E15" s="291"/>
      <c r="F15" s="126"/>
      <c r="G15" s="339" t="s">
        <v>26</v>
      </c>
      <c r="H15" s="291"/>
      <c r="I15" s="385"/>
      <c r="J15" s="142" t="s">
        <v>27</v>
      </c>
      <c r="K15" s="143"/>
      <c r="L15" s="143"/>
      <c r="M15" s="143"/>
      <c r="N15" s="143"/>
      <c r="O15" s="144"/>
      <c r="P15" s="145" t="str">
        <f>LEFT(G7,3)</f>
        <v/>
      </c>
      <c r="Q15" s="145"/>
      <c r="R15" s="164" t="str">
        <f>IF(G7="","",SUMIFS(入力規則【非表示】!$K$3:$K$23,入力規則【非表示】!$I$3:$I$23,G7,入力規則【非表示】!$J$3:$J$23,$V$3))</f>
        <v/>
      </c>
      <c r="S15" s="164"/>
      <c r="T15" s="164"/>
      <c r="U15" s="165"/>
      <c r="V15" s="404"/>
      <c r="W15" s="404"/>
      <c r="X15" s="405"/>
      <c r="Y15" s="94"/>
    </row>
    <row r="16" spans="1:28" ht="15" customHeight="1">
      <c r="C16" s="293"/>
      <c r="D16" s="126"/>
      <c r="E16" s="126"/>
      <c r="F16" s="126"/>
      <c r="G16" s="341"/>
      <c r="H16" s="126"/>
      <c r="I16" s="386"/>
      <c r="J16" s="130" t="s">
        <v>10</v>
      </c>
      <c r="K16" s="131"/>
      <c r="L16" s="131"/>
      <c r="M16" s="131"/>
      <c r="N16" s="131"/>
      <c r="O16" s="132"/>
      <c r="P16" s="163" t="str">
        <f>IF(SUM(K9:K11)=0,"",SUM(K9:K11))</f>
        <v/>
      </c>
      <c r="Q16" s="163"/>
      <c r="R16" s="140" t="str">
        <f>IF(P16="","",入力規則【非表示】!$N$2+入力規則【非表示】!$N$3*(P16-1))</f>
        <v/>
      </c>
      <c r="S16" s="140"/>
      <c r="T16" s="140"/>
      <c r="U16" s="141"/>
      <c r="V16" s="406"/>
      <c r="W16" s="406"/>
      <c r="X16" s="407"/>
      <c r="Y16" s="94"/>
    </row>
    <row r="17" spans="3:28" s="21" customFormat="1" ht="15" customHeight="1">
      <c r="C17" s="293"/>
      <c r="D17" s="126"/>
      <c r="E17" s="126"/>
      <c r="F17" s="126"/>
      <c r="G17" s="341"/>
      <c r="H17" s="126"/>
      <c r="I17" s="386"/>
      <c r="J17" s="130" t="s">
        <v>18</v>
      </c>
      <c r="K17" s="131"/>
      <c r="L17" s="131"/>
      <c r="M17" s="131"/>
      <c r="N17" s="131"/>
      <c r="O17" s="132"/>
      <c r="P17" s="133" t="str">
        <f>IF(K12=0,"",K12)</f>
        <v/>
      </c>
      <c r="Q17" s="133"/>
      <c r="R17" s="134" t="str">
        <f>IF(P17="","",入力規則【非表示】!$Q$2*P17)</f>
        <v/>
      </c>
      <c r="S17" s="134"/>
      <c r="T17" s="134"/>
      <c r="U17" s="135"/>
      <c r="V17" s="406"/>
      <c r="W17" s="406"/>
      <c r="X17" s="407"/>
      <c r="Y17" s="22"/>
    </row>
    <row r="18" spans="3:28" s="21" customFormat="1" ht="15" customHeight="1">
      <c r="C18" s="293"/>
      <c r="D18" s="126"/>
      <c r="E18" s="126"/>
      <c r="F18" s="126"/>
      <c r="G18" s="341"/>
      <c r="H18" s="126"/>
      <c r="I18" s="386"/>
      <c r="J18" s="130" t="s">
        <v>21</v>
      </c>
      <c r="K18" s="131"/>
      <c r="L18" s="131"/>
      <c r="M18" s="131"/>
      <c r="N18" s="131"/>
      <c r="O18" s="132"/>
      <c r="P18" s="133" t="str">
        <f>IF(K13=0,"",K13)</f>
        <v/>
      </c>
      <c r="Q18" s="133"/>
      <c r="R18" s="134" t="str">
        <f>IF(P18="","",入力規則【非表示】!$Q$2*P18)</f>
        <v/>
      </c>
      <c r="S18" s="134"/>
      <c r="T18" s="134"/>
      <c r="U18" s="135"/>
      <c r="V18" s="406"/>
      <c r="W18" s="406"/>
      <c r="X18" s="407"/>
      <c r="Y18" s="22"/>
    </row>
    <row r="19" spans="3:28" s="21" customFormat="1" ht="15" customHeight="1">
      <c r="C19" s="293"/>
      <c r="D19" s="126"/>
      <c r="E19" s="126"/>
      <c r="F19" s="126"/>
      <c r="G19" s="343"/>
      <c r="H19" s="297"/>
      <c r="I19" s="387"/>
      <c r="J19" s="146" t="s">
        <v>23</v>
      </c>
      <c r="K19" s="147"/>
      <c r="L19" s="147"/>
      <c r="M19" s="147"/>
      <c r="N19" s="147"/>
      <c r="O19" s="148"/>
      <c r="P19" s="133" t="str">
        <f>IF(K14=0,"",K14)</f>
        <v/>
      </c>
      <c r="Q19" s="133"/>
      <c r="R19" s="134" t="str">
        <f>IF(P19="","",入力規則【非表示】!$U$2*P19)</f>
        <v/>
      </c>
      <c r="S19" s="134"/>
      <c r="T19" s="134"/>
      <c r="U19" s="135"/>
      <c r="V19" s="406"/>
      <c r="W19" s="406"/>
      <c r="X19" s="407"/>
      <c r="Y19" s="22"/>
    </row>
    <row r="20" spans="3:28" ht="15" customHeight="1">
      <c r="C20" s="293"/>
      <c r="D20" s="126"/>
      <c r="E20" s="126"/>
      <c r="F20" s="126"/>
      <c r="G20" s="339" t="s">
        <v>28</v>
      </c>
      <c r="H20" s="291"/>
      <c r="I20" s="385"/>
      <c r="J20" s="142" t="s">
        <v>27</v>
      </c>
      <c r="K20" s="143"/>
      <c r="L20" s="143"/>
      <c r="M20" s="143"/>
      <c r="N20" s="143"/>
      <c r="O20" s="144"/>
      <c r="P20" s="145" t="str">
        <f>LEFT(M7,3)</f>
        <v/>
      </c>
      <c r="Q20" s="145"/>
      <c r="R20" s="164" t="str">
        <f>IF(M7="","",SUMIFS(入力規則【非表示】!$K$3:$K$23,入力規則【非表示】!$I$3:$I$23,M7,入力規則【非表示】!$J$3:$J$23,$V$3))</f>
        <v/>
      </c>
      <c r="S20" s="164"/>
      <c r="T20" s="164"/>
      <c r="U20" s="165"/>
      <c r="V20" s="406"/>
      <c r="W20" s="406"/>
      <c r="X20" s="407"/>
      <c r="Y20" s="94"/>
    </row>
    <row r="21" spans="3:28" ht="15" customHeight="1">
      <c r="C21" s="293"/>
      <c r="D21" s="126"/>
      <c r="E21" s="126"/>
      <c r="F21" s="126"/>
      <c r="G21" s="341"/>
      <c r="H21" s="126"/>
      <c r="I21" s="386"/>
      <c r="J21" s="130" t="s">
        <v>10</v>
      </c>
      <c r="K21" s="131"/>
      <c r="L21" s="131"/>
      <c r="M21" s="131"/>
      <c r="N21" s="131"/>
      <c r="O21" s="132"/>
      <c r="P21" s="163" t="str">
        <f>IF(SUM(Q9:Q11)=0,"",SUM(Q9:Q11))</f>
        <v/>
      </c>
      <c r="Q21" s="163"/>
      <c r="R21" s="140" t="str">
        <f>IF(P21="","",入力規則【非表示】!$N$2+入力規則【非表示】!$N$3*(P21-1))</f>
        <v/>
      </c>
      <c r="S21" s="140"/>
      <c r="T21" s="140"/>
      <c r="U21" s="141"/>
      <c r="V21" s="406"/>
      <c r="W21" s="406"/>
      <c r="X21" s="407"/>
      <c r="Y21" s="94"/>
    </row>
    <row r="22" spans="3:28" s="21" customFormat="1" ht="15" customHeight="1">
      <c r="C22" s="293"/>
      <c r="D22" s="126"/>
      <c r="E22" s="126"/>
      <c r="F22" s="126"/>
      <c r="G22" s="341"/>
      <c r="H22" s="126"/>
      <c r="I22" s="386"/>
      <c r="J22" s="130" t="s">
        <v>18</v>
      </c>
      <c r="K22" s="131"/>
      <c r="L22" s="131"/>
      <c r="M22" s="131"/>
      <c r="N22" s="131"/>
      <c r="O22" s="132"/>
      <c r="P22" s="133" t="str">
        <f>IF(Q12=0,"",Q12)</f>
        <v/>
      </c>
      <c r="Q22" s="133"/>
      <c r="R22" s="134" t="str">
        <f>IF(P22="","",入力規則【非表示】!$Q$2*P22)</f>
        <v/>
      </c>
      <c r="S22" s="134"/>
      <c r="T22" s="134"/>
      <c r="U22" s="135"/>
      <c r="V22" s="406"/>
      <c r="W22" s="406"/>
      <c r="X22" s="407"/>
      <c r="Y22" s="22"/>
    </row>
    <row r="23" spans="3:28" s="21" customFormat="1" ht="15" customHeight="1" thickBot="1">
      <c r="C23" s="293"/>
      <c r="D23" s="126"/>
      <c r="E23" s="126"/>
      <c r="F23" s="126"/>
      <c r="G23" s="341"/>
      <c r="H23" s="126"/>
      <c r="I23" s="386"/>
      <c r="J23" s="130" t="s">
        <v>74</v>
      </c>
      <c r="K23" s="131"/>
      <c r="L23" s="131"/>
      <c r="M23" s="131"/>
      <c r="N23" s="131"/>
      <c r="O23" s="132"/>
      <c r="P23" s="133" t="str">
        <f>IF(Q13=0,"",Q13)</f>
        <v/>
      </c>
      <c r="Q23" s="133"/>
      <c r="R23" s="134" t="str">
        <f>IF(P23="","",入力規則【非表示】!$Q$2*P23)</f>
        <v/>
      </c>
      <c r="S23" s="134"/>
      <c r="T23" s="134"/>
      <c r="U23" s="135"/>
      <c r="V23" s="406"/>
      <c r="W23" s="406"/>
      <c r="X23" s="407"/>
      <c r="Y23" s="326" t="s">
        <v>75</v>
      </c>
      <c r="Z23" s="327"/>
      <c r="AA23" s="327"/>
      <c r="AB23" s="83"/>
    </row>
    <row r="24" spans="3:28" s="21" customFormat="1" ht="15" customHeight="1">
      <c r="C24" s="293"/>
      <c r="D24" s="126"/>
      <c r="E24" s="126"/>
      <c r="F24" s="126"/>
      <c r="G24" s="343"/>
      <c r="H24" s="297"/>
      <c r="I24" s="387"/>
      <c r="J24" s="146" t="s">
        <v>23</v>
      </c>
      <c r="K24" s="147"/>
      <c r="L24" s="147"/>
      <c r="M24" s="147"/>
      <c r="N24" s="147"/>
      <c r="O24" s="148"/>
      <c r="P24" s="133" t="str">
        <f>IF(Q14=0,"",Q14)</f>
        <v/>
      </c>
      <c r="Q24" s="133"/>
      <c r="R24" s="134" t="str">
        <f>IF(P24="","",入力規則【非表示】!$U$2*P24)</f>
        <v/>
      </c>
      <c r="S24" s="134"/>
      <c r="T24" s="134"/>
      <c r="U24" s="135"/>
      <c r="V24" s="406"/>
      <c r="W24" s="406"/>
      <c r="X24" s="407"/>
      <c r="Y24" s="328" t="s">
        <v>76</v>
      </c>
      <c r="Z24" s="329"/>
      <c r="AA24" s="330"/>
      <c r="AB24" s="88"/>
    </row>
    <row r="25" spans="3:28" ht="15" customHeight="1">
      <c r="C25" s="293"/>
      <c r="D25" s="126"/>
      <c r="E25" s="126"/>
      <c r="F25" s="126"/>
      <c r="G25" s="339" t="s">
        <v>29</v>
      </c>
      <c r="H25" s="291"/>
      <c r="I25" s="385"/>
      <c r="J25" s="142" t="s">
        <v>27</v>
      </c>
      <c r="K25" s="143"/>
      <c r="L25" s="143"/>
      <c r="M25" s="143"/>
      <c r="N25" s="143"/>
      <c r="O25" s="144"/>
      <c r="P25" s="145" t="str">
        <f>LEFT(S7,3)</f>
        <v/>
      </c>
      <c r="Q25" s="145"/>
      <c r="R25" s="164" t="str">
        <f>IF(S7="","",SUMIFS(入力規則【非表示】!$K$3:$K$23,入力規則【非表示】!$I$3:$I$23,S7,入力規則【非表示】!$J$3:$J$23,$V$3))</f>
        <v/>
      </c>
      <c r="S25" s="164"/>
      <c r="T25" s="164"/>
      <c r="U25" s="165"/>
      <c r="V25" s="406"/>
      <c r="W25" s="406"/>
      <c r="X25" s="407"/>
      <c r="Y25" s="290"/>
      <c r="Z25" s="291"/>
      <c r="AA25" s="292"/>
      <c r="AB25" s="88"/>
    </row>
    <row r="26" spans="3:28" ht="15" customHeight="1">
      <c r="C26" s="293"/>
      <c r="D26" s="126"/>
      <c r="E26" s="126"/>
      <c r="F26" s="126"/>
      <c r="G26" s="341"/>
      <c r="H26" s="126"/>
      <c r="I26" s="386"/>
      <c r="J26" s="130" t="s">
        <v>10</v>
      </c>
      <c r="K26" s="131"/>
      <c r="L26" s="131"/>
      <c r="M26" s="131"/>
      <c r="N26" s="131"/>
      <c r="O26" s="132"/>
      <c r="P26" s="163" t="str">
        <f>IF(SUM(W9:W11)=0,"",SUM(W9:W11))</f>
        <v/>
      </c>
      <c r="Q26" s="163"/>
      <c r="R26" s="140" t="str">
        <f>IF(P26="","",入力規則【非表示】!$N$2+入力規則【非表示】!$N$3*(P26-1))</f>
        <v/>
      </c>
      <c r="S26" s="140"/>
      <c r="T26" s="140"/>
      <c r="U26" s="141"/>
      <c r="V26" s="406"/>
      <c r="W26" s="406"/>
      <c r="X26" s="407"/>
      <c r="Y26" s="293"/>
      <c r="Z26" s="294"/>
      <c r="AA26" s="295"/>
      <c r="AB26" s="88"/>
    </row>
    <row r="27" spans="3:28" s="21" customFormat="1" ht="15" customHeight="1">
      <c r="C27" s="293"/>
      <c r="D27" s="126"/>
      <c r="E27" s="126"/>
      <c r="F27" s="126"/>
      <c r="G27" s="341"/>
      <c r="H27" s="126"/>
      <c r="I27" s="386"/>
      <c r="J27" s="130" t="s">
        <v>18</v>
      </c>
      <c r="K27" s="131"/>
      <c r="L27" s="131"/>
      <c r="M27" s="131"/>
      <c r="N27" s="131"/>
      <c r="O27" s="132"/>
      <c r="P27" s="133" t="str">
        <f>IF(W12=0,"",W12)</f>
        <v/>
      </c>
      <c r="Q27" s="133"/>
      <c r="R27" s="134" t="str">
        <f>IF(P27="","",入力規則【非表示】!$Q$2*P27)</f>
        <v/>
      </c>
      <c r="S27" s="134"/>
      <c r="T27" s="134"/>
      <c r="U27" s="135"/>
      <c r="V27" s="406"/>
      <c r="W27" s="406"/>
      <c r="X27" s="407"/>
      <c r="Y27" s="293"/>
      <c r="Z27" s="294"/>
      <c r="AA27" s="295"/>
      <c r="AB27" s="88"/>
    </row>
    <row r="28" spans="3:28" s="21" customFormat="1" ht="15" customHeight="1">
      <c r="C28" s="293"/>
      <c r="D28" s="126"/>
      <c r="E28" s="126"/>
      <c r="F28" s="126"/>
      <c r="G28" s="341"/>
      <c r="H28" s="126"/>
      <c r="I28" s="386"/>
      <c r="J28" s="130" t="s">
        <v>74</v>
      </c>
      <c r="K28" s="131"/>
      <c r="L28" s="131"/>
      <c r="M28" s="131"/>
      <c r="N28" s="131"/>
      <c r="O28" s="132"/>
      <c r="P28" s="133" t="str">
        <f>IF(W13=0,"",W13)</f>
        <v/>
      </c>
      <c r="Q28" s="133"/>
      <c r="R28" s="134" t="str">
        <f>IF(P28="","",入力規則【非表示】!$Q$2*P28)</f>
        <v/>
      </c>
      <c r="S28" s="134"/>
      <c r="T28" s="134"/>
      <c r="U28" s="135"/>
      <c r="V28" s="406"/>
      <c r="W28" s="406"/>
      <c r="X28" s="407"/>
      <c r="Y28" s="293"/>
      <c r="Z28" s="294"/>
      <c r="AA28" s="295"/>
      <c r="AB28" s="88"/>
    </row>
    <row r="29" spans="3:28" s="21" customFormat="1" ht="15" customHeight="1">
      <c r="C29" s="293"/>
      <c r="D29" s="126"/>
      <c r="E29" s="126"/>
      <c r="F29" s="126"/>
      <c r="G29" s="343"/>
      <c r="H29" s="297"/>
      <c r="I29" s="387"/>
      <c r="J29" s="146" t="s">
        <v>23</v>
      </c>
      <c r="K29" s="147"/>
      <c r="L29" s="147"/>
      <c r="M29" s="147"/>
      <c r="N29" s="147"/>
      <c r="O29" s="148"/>
      <c r="P29" s="149" t="str">
        <f>IF(W14=0,"",W14)</f>
        <v/>
      </c>
      <c r="Q29" s="149"/>
      <c r="R29" s="168" t="str">
        <f>IF(P29="","",入力規則【非表示】!$U$2*P29)</f>
        <v/>
      </c>
      <c r="S29" s="168"/>
      <c r="T29" s="168"/>
      <c r="U29" s="169"/>
      <c r="V29" s="406"/>
      <c r="W29" s="406"/>
      <c r="X29" s="407"/>
      <c r="Y29" s="296"/>
      <c r="Z29" s="297"/>
      <c r="AA29" s="298"/>
      <c r="AB29" s="88"/>
    </row>
    <row r="30" spans="3:28" ht="15" customHeight="1">
      <c r="C30" s="293"/>
      <c r="D30" s="126"/>
      <c r="E30" s="126"/>
      <c r="F30" s="126"/>
      <c r="G30" s="299" t="s">
        <v>30</v>
      </c>
      <c r="H30" s="300"/>
      <c r="I30" s="300"/>
      <c r="J30" s="300"/>
      <c r="K30" s="300"/>
      <c r="L30" s="300"/>
      <c r="M30" s="300"/>
      <c r="N30" s="300"/>
      <c r="O30" s="301"/>
      <c r="P30" s="313" t="str">
        <f>IF(SUM(R15:U29)=0,"",SUM(R15:U29))</f>
        <v/>
      </c>
      <c r="Q30" s="314"/>
      <c r="R30" s="314"/>
      <c r="S30" s="314"/>
      <c r="T30" s="314"/>
      <c r="U30" s="315"/>
      <c r="V30" s="406"/>
      <c r="W30" s="406"/>
      <c r="X30" s="407"/>
      <c r="Y30" s="302" t="s">
        <v>77</v>
      </c>
      <c r="Z30" s="303"/>
      <c r="AA30" s="304"/>
      <c r="AB30" s="88"/>
    </row>
    <row r="31" spans="3:28" ht="15" customHeight="1">
      <c r="C31" s="293"/>
      <c r="D31" s="126"/>
      <c r="E31" s="126"/>
      <c r="F31" s="126"/>
      <c r="G31" s="417" t="s">
        <v>31</v>
      </c>
      <c r="H31" s="418"/>
      <c r="I31" s="418"/>
      <c r="J31" s="418"/>
      <c r="K31" s="418"/>
      <c r="L31" s="418"/>
      <c r="M31" s="418"/>
      <c r="N31" s="418"/>
      <c r="O31" s="419"/>
      <c r="P31" s="410" t="str">
        <f>IF(P30="","",P30*入力規則【非表示】!A14)</f>
        <v/>
      </c>
      <c r="Q31" s="411"/>
      <c r="R31" s="411"/>
      <c r="S31" s="411"/>
      <c r="T31" s="411"/>
      <c r="U31" s="412"/>
      <c r="V31" s="406"/>
      <c r="W31" s="406"/>
      <c r="X31" s="407"/>
      <c r="Y31" s="290"/>
      <c r="Z31" s="291"/>
      <c r="AA31" s="292"/>
      <c r="AB31" s="88"/>
    </row>
    <row r="32" spans="3:28" ht="15" customHeight="1">
      <c r="C32" s="293"/>
      <c r="D32" s="126"/>
      <c r="E32" s="126"/>
      <c r="F32" s="126"/>
      <c r="G32" s="305" t="s">
        <v>32</v>
      </c>
      <c r="H32" s="306"/>
      <c r="I32" s="306"/>
      <c r="J32" s="306"/>
      <c r="K32" s="306"/>
      <c r="L32" s="306"/>
      <c r="M32" s="306"/>
      <c r="N32" s="306"/>
      <c r="O32" s="306"/>
      <c r="P32" s="309" t="str">
        <f>IF(P30="","",P30+P31)</f>
        <v/>
      </c>
      <c r="Q32" s="309"/>
      <c r="R32" s="309"/>
      <c r="S32" s="309"/>
      <c r="T32" s="309"/>
      <c r="U32" s="310"/>
      <c r="V32" s="406"/>
      <c r="W32" s="406"/>
      <c r="X32" s="407"/>
      <c r="Y32" s="293"/>
      <c r="Z32" s="294"/>
      <c r="AA32" s="295"/>
      <c r="AB32" s="88"/>
    </row>
    <row r="33" spans="3:28" ht="15" customHeight="1">
      <c r="C33" s="296"/>
      <c r="D33" s="297"/>
      <c r="E33" s="297"/>
      <c r="F33" s="297"/>
      <c r="G33" s="307"/>
      <c r="H33" s="308"/>
      <c r="I33" s="308"/>
      <c r="J33" s="308"/>
      <c r="K33" s="308"/>
      <c r="L33" s="308"/>
      <c r="M33" s="308"/>
      <c r="N33" s="308"/>
      <c r="O33" s="308"/>
      <c r="P33" s="311"/>
      <c r="Q33" s="311"/>
      <c r="R33" s="311"/>
      <c r="S33" s="311"/>
      <c r="T33" s="311"/>
      <c r="U33" s="312"/>
      <c r="V33" s="408"/>
      <c r="W33" s="408"/>
      <c r="X33" s="409"/>
      <c r="Y33" s="293"/>
      <c r="Z33" s="294"/>
      <c r="AA33" s="295"/>
      <c r="AB33" s="88"/>
    </row>
    <row r="34" spans="3:28" ht="11.25" customHeight="1">
      <c r="C34" s="316" t="s">
        <v>78</v>
      </c>
      <c r="D34" s="317"/>
      <c r="E34" s="317"/>
      <c r="F34" s="317"/>
      <c r="G34" s="320"/>
      <c r="H34" s="321"/>
      <c r="I34" s="321"/>
      <c r="J34" s="321"/>
      <c r="K34" s="321"/>
      <c r="L34" s="321"/>
      <c r="M34" s="321"/>
      <c r="N34" s="321"/>
      <c r="O34" s="321"/>
      <c r="P34" s="321"/>
      <c r="Q34" s="321"/>
      <c r="R34" s="321"/>
      <c r="S34" s="321"/>
      <c r="T34" s="321"/>
      <c r="U34" s="321"/>
      <c r="V34" s="321"/>
      <c r="W34" s="321"/>
      <c r="X34" s="322"/>
      <c r="Y34" s="293"/>
      <c r="Z34" s="294"/>
      <c r="AA34" s="295"/>
      <c r="AB34" s="88"/>
    </row>
    <row r="35" spans="3:28" ht="11.25" customHeight="1" thickBot="1">
      <c r="C35" s="318"/>
      <c r="D35" s="319"/>
      <c r="E35" s="319"/>
      <c r="F35" s="319"/>
      <c r="G35" s="323" t="str">
        <f>IF('見積発行依頼書（入力画面）'!G34="","",'見積発行依頼書（入力画面）'!G34)</f>
        <v/>
      </c>
      <c r="H35" s="324"/>
      <c r="I35" s="324"/>
      <c r="J35" s="324"/>
      <c r="K35" s="324"/>
      <c r="L35" s="324"/>
      <c r="M35" s="324"/>
      <c r="N35" s="324"/>
      <c r="O35" s="324"/>
      <c r="P35" s="324"/>
      <c r="Q35" s="324"/>
      <c r="R35" s="324"/>
      <c r="S35" s="324"/>
      <c r="T35" s="324"/>
      <c r="U35" s="324"/>
      <c r="V35" s="324"/>
      <c r="W35" s="324"/>
      <c r="X35" s="325"/>
      <c r="Y35" s="296"/>
      <c r="Z35" s="297"/>
      <c r="AA35" s="298"/>
      <c r="AB35" s="88"/>
    </row>
    <row r="36" spans="3:28" ht="18.75" customHeight="1" thickTop="1">
      <c r="C36" s="413" t="s">
        <v>35</v>
      </c>
      <c r="D36" s="414"/>
      <c r="E36" s="414"/>
      <c r="F36" s="414"/>
      <c r="G36" s="414"/>
      <c r="H36" s="414"/>
      <c r="I36" s="414"/>
      <c r="J36" s="414"/>
      <c r="K36" s="414"/>
      <c r="L36" s="414"/>
      <c r="M36" s="414"/>
      <c r="N36" s="414"/>
      <c r="O36" s="414"/>
      <c r="P36" s="414"/>
      <c r="Q36" s="414"/>
      <c r="R36" s="6"/>
      <c r="S36" s="6"/>
      <c r="T36" s="6"/>
      <c r="U36" s="6"/>
      <c r="V36" s="6"/>
      <c r="W36" s="6"/>
      <c r="X36" s="9"/>
      <c r="Y36" s="287" t="s">
        <v>79</v>
      </c>
      <c r="Z36" s="288"/>
      <c r="AA36" s="289"/>
      <c r="AB36" s="88"/>
    </row>
    <row r="37" spans="3:28" ht="18.75" customHeight="1">
      <c r="C37" s="10"/>
      <c r="D37" s="6"/>
      <c r="E37" s="126" t="str">
        <f>入力規則【非表示】!A17</f>
        <v>令和</v>
      </c>
      <c r="F37" s="126"/>
      <c r="G37" s="4" t="str">
        <f>IF('見積発行依頼書（入力画面）'!G34="","",'見積発行依頼書（入力画面）'!G34)</f>
        <v/>
      </c>
      <c r="H37" s="85" t="s">
        <v>2</v>
      </c>
      <c r="I37" s="4" t="str">
        <f>IF('見積発行依頼書（入力画面）'!I34="","",'見積発行依頼書（入力画面）'!I34)</f>
        <v/>
      </c>
      <c r="J37" s="85" t="s">
        <v>3</v>
      </c>
      <c r="K37" s="4" t="str">
        <f>IF('見積発行依頼書（入力画面）'!K34="","",'見積発行依頼書（入力画面）'!K34)</f>
        <v/>
      </c>
      <c r="L37" s="85" t="s">
        <v>4</v>
      </c>
      <c r="M37" s="11"/>
      <c r="N37" s="11"/>
      <c r="O37" s="11"/>
      <c r="P37" s="11"/>
      <c r="Q37" s="11"/>
      <c r="R37" s="6"/>
      <c r="S37" s="6"/>
      <c r="T37" s="6"/>
      <c r="U37" s="6"/>
      <c r="V37" s="6"/>
      <c r="W37" s="6"/>
      <c r="X37" s="9"/>
      <c r="Y37" s="293"/>
      <c r="Z37" s="294"/>
      <c r="AA37" s="295"/>
      <c r="AB37" s="88"/>
    </row>
    <row r="38" spans="3:28" ht="15" customHeight="1">
      <c r="C38" s="10"/>
      <c r="D38" s="6"/>
      <c r="E38" s="6"/>
      <c r="F38" s="6"/>
      <c r="G38" s="6"/>
      <c r="H38" s="6"/>
      <c r="I38" s="6"/>
      <c r="J38" s="6"/>
      <c r="K38" s="6"/>
      <c r="L38" s="6"/>
      <c r="M38" s="6"/>
      <c r="N38" s="6"/>
      <c r="O38" s="6"/>
      <c r="P38" s="6"/>
      <c r="Q38" s="6"/>
      <c r="R38" s="6"/>
      <c r="S38" s="6"/>
      <c r="T38" s="6"/>
      <c r="U38" s="6"/>
      <c r="V38" s="6"/>
      <c r="W38" s="6"/>
      <c r="X38" s="9"/>
      <c r="Y38" s="293"/>
      <c r="Z38" s="294"/>
      <c r="AA38" s="295"/>
      <c r="AB38" s="88"/>
    </row>
    <row r="39" spans="3:28" ht="15" customHeight="1">
      <c r="C39" s="10"/>
      <c r="D39" s="6"/>
      <c r="E39" s="6"/>
      <c r="F39" s="6"/>
      <c r="G39" s="12" t="s">
        <v>36</v>
      </c>
      <c r="H39" s="415" t="str">
        <f>IF('見積発行依頼書（入力画面）'!H36="","",'見積発行依頼書（入力画面）'!H36)</f>
        <v/>
      </c>
      <c r="I39" s="415"/>
      <c r="J39" s="415"/>
      <c r="K39" s="415"/>
      <c r="L39" s="415"/>
      <c r="M39" s="11"/>
      <c r="N39" s="11"/>
      <c r="O39" s="11"/>
      <c r="P39" s="11"/>
      <c r="Q39" s="11"/>
      <c r="R39" s="11"/>
      <c r="S39" s="11"/>
      <c r="T39" s="11"/>
      <c r="U39" s="11"/>
      <c r="V39" s="11"/>
      <c r="W39" s="11"/>
      <c r="X39" s="110"/>
      <c r="Y39" s="293"/>
      <c r="Z39" s="294"/>
      <c r="AA39" s="295"/>
      <c r="AB39" s="88"/>
    </row>
    <row r="40" spans="3:28" ht="22.5" customHeight="1">
      <c r="C40" s="10"/>
      <c r="D40" s="331" t="s">
        <v>37</v>
      </c>
      <c r="E40" s="331"/>
      <c r="F40" s="331"/>
      <c r="G40" s="6"/>
      <c r="H40" s="420" t="str">
        <f>IF('見積発行依頼書（入力画面）'!H37="","",'見積発行依頼書（入力画面）'!H37)</f>
        <v/>
      </c>
      <c r="I40" s="420"/>
      <c r="J40" s="420"/>
      <c r="K40" s="420"/>
      <c r="L40" s="420"/>
      <c r="M40" s="420"/>
      <c r="N40" s="420"/>
      <c r="O40" s="420"/>
      <c r="P40" s="420"/>
      <c r="Q40" s="420"/>
      <c r="R40" s="420"/>
      <c r="S40" s="420"/>
      <c r="T40" s="420"/>
      <c r="U40" s="420"/>
      <c r="V40" s="420"/>
      <c r="W40" s="420"/>
      <c r="X40" s="421"/>
      <c r="Y40" s="296"/>
      <c r="Z40" s="297"/>
      <c r="AA40" s="298"/>
      <c r="AB40" s="88"/>
    </row>
    <row r="41" spans="3:28" ht="15" customHeight="1" thickBot="1">
      <c r="C41" s="10"/>
      <c r="D41" s="6"/>
      <c r="E41" s="6"/>
      <c r="F41" s="6"/>
      <c r="G41" s="6"/>
      <c r="H41" s="6"/>
      <c r="I41" s="6"/>
      <c r="J41" s="6"/>
      <c r="K41" s="6"/>
      <c r="L41" s="6"/>
      <c r="M41" s="6"/>
      <c r="N41" s="6"/>
      <c r="O41" s="6"/>
      <c r="P41" s="6"/>
      <c r="Q41" s="6"/>
      <c r="R41" s="6"/>
      <c r="S41" s="6"/>
      <c r="T41" s="6"/>
      <c r="U41" s="6"/>
      <c r="V41" s="6"/>
      <c r="W41" s="6"/>
      <c r="X41" s="9"/>
      <c r="Y41" s="290" t="s">
        <v>80</v>
      </c>
      <c r="Z41" s="291"/>
      <c r="AA41" s="292"/>
      <c r="AB41" s="88"/>
    </row>
    <row r="42" spans="3:28" ht="22.5" customHeight="1">
      <c r="C42" s="10"/>
      <c r="D42" s="355" t="s">
        <v>38</v>
      </c>
      <c r="E42" s="355"/>
      <c r="F42" s="355"/>
      <c r="G42" s="6"/>
      <c r="H42" s="332" t="str">
        <f>IF('見積発行依頼書（入力画面）'!H39="","",'見積発行依頼書（入力画面）'!H39)</f>
        <v/>
      </c>
      <c r="I42" s="332"/>
      <c r="J42" s="332"/>
      <c r="K42" s="332"/>
      <c r="L42" s="332"/>
      <c r="M42" s="332"/>
      <c r="N42" s="332"/>
      <c r="O42" s="332"/>
      <c r="P42" s="332"/>
      <c r="Q42" s="332"/>
      <c r="R42" s="332"/>
      <c r="S42" s="332"/>
      <c r="T42" s="332"/>
      <c r="U42" s="332"/>
      <c r="V42" s="332"/>
      <c r="W42" s="332"/>
      <c r="X42" s="422"/>
      <c r="Y42" s="345"/>
      <c r="Z42" s="346"/>
      <c r="AA42" s="347"/>
      <c r="AB42" s="82"/>
    </row>
    <row r="43" spans="3:28" ht="15" customHeight="1">
      <c r="C43" s="10"/>
      <c r="D43" s="6"/>
      <c r="E43" s="85"/>
      <c r="F43" s="85"/>
      <c r="G43" s="6"/>
      <c r="H43" s="6"/>
      <c r="I43" s="6"/>
      <c r="J43" s="6"/>
      <c r="K43" s="6"/>
      <c r="L43" s="6"/>
      <c r="M43" s="6"/>
      <c r="N43" s="6"/>
      <c r="O43" s="6"/>
      <c r="P43" s="6"/>
      <c r="Q43" s="6"/>
      <c r="R43" s="6"/>
      <c r="S43" s="85"/>
      <c r="T43" s="6"/>
      <c r="U43" s="6"/>
      <c r="V43" s="6"/>
      <c r="W43" s="6"/>
      <c r="X43" s="9"/>
      <c r="Y43" s="348"/>
      <c r="Z43" s="349"/>
      <c r="AA43" s="350"/>
      <c r="AB43" s="82"/>
    </row>
    <row r="44" spans="3:28" ht="15" customHeight="1">
      <c r="C44" s="10"/>
      <c r="D44" s="331" t="s">
        <v>81</v>
      </c>
      <c r="E44" s="331"/>
      <c r="F44" s="331"/>
      <c r="G44" s="6"/>
      <c r="H44" s="332"/>
      <c r="I44" s="332"/>
      <c r="J44" s="332"/>
      <c r="K44" s="332"/>
      <c r="L44" s="332"/>
      <c r="M44" s="332"/>
      <c r="N44" s="332"/>
      <c r="O44" s="332"/>
      <c r="P44" s="332"/>
      <c r="Q44" s="332"/>
      <c r="R44" s="332"/>
      <c r="S44" s="333" t="s">
        <v>82</v>
      </c>
      <c r="T44" s="333"/>
      <c r="U44" s="415"/>
      <c r="V44" s="415"/>
      <c r="W44" s="415"/>
      <c r="X44" s="416"/>
      <c r="Y44" s="348"/>
      <c r="Z44" s="349"/>
      <c r="AA44" s="350"/>
      <c r="AB44" s="82"/>
    </row>
    <row r="45" spans="3:28" ht="15" customHeight="1">
      <c r="C45" s="10"/>
      <c r="D45" s="6"/>
      <c r="E45" s="85"/>
      <c r="F45" s="85"/>
      <c r="G45" s="6"/>
      <c r="H45" s="6"/>
      <c r="I45" s="6"/>
      <c r="J45" s="6"/>
      <c r="K45" s="6"/>
      <c r="L45" s="6"/>
      <c r="M45" s="6"/>
      <c r="N45" s="6"/>
      <c r="O45" s="6"/>
      <c r="P45" s="6"/>
      <c r="Q45" s="85"/>
      <c r="R45" s="6"/>
      <c r="S45" s="85"/>
      <c r="T45" s="6"/>
      <c r="U45" s="6"/>
      <c r="V45" s="6"/>
      <c r="W45" s="108"/>
      <c r="X45" s="9"/>
      <c r="Y45" s="348"/>
      <c r="Z45" s="349"/>
      <c r="AA45" s="350"/>
      <c r="AB45" s="88"/>
    </row>
    <row r="46" spans="3:28" ht="15" customHeight="1">
      <c r="C46" s="10"/>
      <c r="D46" s="331" t="s">
        <v>83</v>
      </c>
      <c r="E46" s="331"/>
      <c r="F46" s="331"/>
      <c r="G46" s="6"/>
      <c r="H46" s="332" t="str">
        <f>IF('見積発行依頼書（入力画面）'!H41="","",'見積発行依頼書（入力画面）'!H41)</f>
        <v/>
      </c>
      <c r="I46" s="332"/>
      <c r="J46" s="332"/>
      <c r="K46" s="332"/>
      <c r="L46" s="332"/>
      <c r="M46" s="332"/>
      <c r="N46" s="332"/>
      <c r="O46" s="332"/>
      <c r="P46" s="332"/>
      <c r="Q46" s="332"/>
      <c r="R46" s="332"/>
      <c r="S46" s="126" t="s">
        <v>40</v>
      </c>
      <c r="T46" s="126"/>
      <c r="U46" s="415" t="str">
        <f>IF('見積発行依頼書（入力画面）'!U41="","",'見積発行依頼書（入力画面）'!U41)</f>
        <v/>
      </c>
      <c r="V46" s="415"/>
      <c r="W46" s="415"/>
      <c r="X46" s="416"/>
      <c r="Y46" s="348"/>
      <c r="Z46" s="349"/>
      <c r="AA46" s="350"/>
      <c r="AB46" s="88"/>
    </row>
    <row r="47" spans="3:28" ht="15" customHeight="1">
      <c r="C47" s="10"/>
      <c r="D47" s="6"/>
      <c r="E47" s="6"/>
      <c r="F47" s="6"/>
      <c r="G47" s="6"/>
      <c r="H47" s="6"/>
      <c r="I47" s="6"/>
      <c r="J47" s="6"/>
      <c r="K47" s="6"/>
      <c r="L47" s="6"/>
      <c r="M47" s="6"/>
      <c r="N47" s="6"/>
      <c r="O47" s="6"/>
      <c r="P47" s="6"/>
      <c r="Q47" s="6"/>
      <c r="R47" s="6"/>
      <c r="S47" s="337" t="s">
        <v>41</v>
      </c>
      <c r="T47" s="338"/>
      <c r="U47" s="338"/>
      <c r="V47" s="336" t="str">
        <f>IF('見積発行依頼書（入力画面）'!V42="","",'見積発行依頼書（入力画面）'!V42)</f>
        <v/>
      </c>
      <c r="W47" s="336"/>
      <c r="X47" s="75" t="s">
        <v>42</v>
      </c>
      <c r="Y47" s="348"/>
      <c r="Z47" s="349"/>
      <c r="AA47" s="350"/>
      <c r="AB47" s="88"/>
    </row>
    <row r="48" spans="3:28" ht="15" customHeight="1">
      <c r="C48" s="10"/>
      <c r="D48" s="331" t="s">
        <v>43</v>
      </c>
      <c r="E48" s="331"/>
      <c r="F48" s="331"/>
      <c r="G48" s="6"/>
      <c r="H48" s="332" t="str">
        <f>IF('見積発行依頼書（入力画面）'!H43="","",'見積発行依頼書（入力画面）'!H43)</f>
        <v/>
      </c>
      <c r="I48" s="332"/>
      <c r="J48" s="332"/>
      <c r="K48" s="332"/>
      <c r="L48" s="332"/>
      <c r="M48" s="332"/>
      <c r="N48" s="332"/>
      <c r="O48" s="332"/>
      <c r="P48" s="332"/>
      <c r="Q48" s="332"/>
      <c r="R48" s="332"/>
      <c r="S48" s="126" t="s">
        <v>44</v>
      </c>
      <c r="T48" s="126"/>
      <c r="U48" s="334" t="str">
        <f>IF('見積発行依頼書（入力画面）'!U43="","",'見積発行依頼書（入力画面）'!U43)</f>
        <v/>
      </c>
      <c r="V48" s="334"/>
      <c r="W48" s="334"/>
      <c r="X48" s="335"/>
      <c r="Y48" s="348"/>
      <c r="Z48" s="349"/>
      <c r="AA48" s="350"/>
      <c r="AB48" s="88"/>
    </row>
    <row r="49" spans="3:28" ht="15" customHeight="1">
      <c r="C49" s="10"/>
      <c r="D49" s="96"/>
      <c r="E49" s="96"/>
      <c r="F49" s="96"/>
      <c r="G49" s="97"/>
      <c r="H49" s="98"/>
      <c r="I49" s="98"/>
      <c r="J49" s="98"/>
      <c r="K49" s="98"/>
      <c r="L49" s="98"/>
      <c r="M49" s="98"/>
      <c r="N49" s="98"/>
      <c r="O49" s="98"/>
      <c r="P49" s="98"/>
      <c r="Q49" s="98"/>
      <c r="R49" s="98"/>
      <c r="S49" s="99"/>
      <c r="T49" s="99"/>
      <c r="U49" s="100"/>
      <c r="V49" s="100"/>
      <c r="W49" s="100"/>
      <c r="X49" s="101"/>
      <c r="Y49" s="348"/>
      <c r="Z49" s="349"/>
      <c r="AA49" s="350"/>
      <c r="AB49" s="95"/>
    </row>
    <row r="50" spans="3:28" ht="15" customHeight="1">
      <c r="C50" s="10"/>
      <c r="D50" s="223" t="s">
        <v>148</v>
      </c>
      <c r="E50" s="223"/>
      <c r="F50" s="223"/>
      <c r="G50" s="223"/>
      <c r="H50" s="223"/>
      <c r="I50" s="223"/>
      <c r="J50" s="223"/>
      <c r="K50" s="223"/>
      <c r="L50" s="223"/>
      <c r="M50" s="223"/>
      <c r="N50" s="223"/>
      <c r="O50" s="224" t="str">
        <f>IF('見積発行依頼書（入力画面）'!O45="","",'見積発行依頼書（入力画面）'!O45)</f>
        <v/>
      </c>
      <c r="P50" s="224"/>
      <c r="Q50" s="224"/>
      <c r="R50" s="225" t="s">
        <v>147</v>
      </c>
      <c r="S50" s="225"/>
      <c r="T50" s="225"/>
      <c r="U50" s="224" t="str">
        <f>IF('見積発行依頼書（入力画面）'!U45="","",'見積発行依頼書（入力画面）'!U45)</f>
        <v/>
      </c>
      <c r="V50" s="224"/>
      <c r="W50" s="224"/>
      <c r="X50" s="101"/>
      <c r="Y50" s="348"/>
      <c r="Z50" s="349"/>
      <c r="AA50" s="350"/>
      <c r="AB50" s="95"/>
    </row>
    <row r="51" spans="3:28" ht="15" customHeight="1">
      <c r="C51" s="10"/>
      <c r="D51" s="118"/>
      <c r="E51" s="118"/>
      <c r="F51" s="118"/>
      <c r="G51" s="118"/>
      <c r="H51" s="118"/>
      <c r="I51" s="118"/>
      <c r="J51" s="118"/>
      <c r="K51" s="118"/>
      <c r="L51" s="118"/>
      <c r="M51" s="118"/>
      <c r="N51" s="118"/>
      <c r="O51" s="118"/>
      <c r="P51" s="118"/>
      <c r="Q51" s="211" t="s">
        <v>149</v>
      </c>
      <c r="R51" s="211"/>
      <c r="S51" s="211"/>
      <c r="T51" s="211"/>
      <c r="U51" s="212" t="str">
        <f>IF('見積発行依頼書（入力画面）'!U46="","",'見積発行依頼書（入力画面）'!U46)</f>
        <v/>
      </c>
      <c r="V51" s="212"/>
      <c r="W51" s="212"/>
      <c r="X51" s="9"/>
      <c r="Y51" s="348"/>
      <c r="Z51" s="349"/>
      <c r="AA51" s="350"/>
      <c r="AB51" s="88"/>
    </row>
    <row r="52" spans="3:28" ht="15" customHeight="1" thickBot="1">
      <c r="C52" s="13"/>
      <c r="D52" s="228" t="s">
        <v>150</v>
      </c>
      <c r="E52" s="228"/>
      <c r="F52" s="228"/>
      <c r="G52" s="228"/>
      <c r="H52" s="228"/>
      <c r="I52" s="228"/>
      <c r="J52" s="228"/>
      <c r="K52" s="228"/>
      <c r="L52" s="227" t="str">
        <f>IF('見積発行依頼書（入力画面）'!L47="","",'見積発行依頼書（入力画面）'!L47)</f>
        <v/>
      </c>
      <c r="M52" s="227"/>
      <c r="N52" s="227"/>
      <c r="O52" s="227" t="str">
        <f>IF('見積発行依頼書（入力画面）'!O47="","",'見積発行依頼書（入力画面）'!O47)</f>
        <v/>
      </c>
      <c r="P52" s="227"/>
      <c r="Q52" s="227"/>
      <c r="R52" s="227" t="str">
        <f>IF('見積発行依頼書（入力画面）'!R47="","",'見積発行依頼書（入力画面）'!R47)</f>
        <v/>
      </c>
      <c r="S52" s="227"/>
      <c r="T52" s="227"/>
      <c r="U52" s="227" t="str">
        <f>IF('見積発行依頼書（入力画面）'!U47="","",'見積発行依頼書（入力画面）'!U47)</f>
        <v/>
      </c>
      <c r="V52" s="227"/>
      <c r="W52" s="227"/>
      <c r="X52" s="15"/>
      <c r="Y52" s="351"/>
      <c r="Z52" s="352"/>
      <c r="AA52" s="353"/>
      <c r="AB52" s="113"/>
    </row>
    <row r="53" spans="3:28" ht="22.5" customHeight="1">
      <c r="C53" s="16"/>
      <c r="D53" s="16"/>
      <c r="E53" s="16"/>
      <c r="F53" s="16"/>
      <c r="G53" s="16"/>
      <c r="H53" s="16"/>
      <c r="I53" s="16"/>
      <c r="J53" s="16"/>
      <c r="K53" s="16"/>
      <c r="L53" s="16"/>
      <c r="M53" s="16"/>
      <c r="N53" s="16" t="s">
        <v>45</v>
      </c>
      <c r="O53" s="16"/>
      <c r="P53" s="16"/>
      <c r="Q53" s="16"/>
      <c r="R53" s="16"/>
      <c r="S53" s="118"/>
      <c r="T53" s="118"/>
      <c r="U53" s="118"/>
      <c r="V53" s="118"/>
      <c r="W53" s="52"/>
      <c r="X53" s="354" t="s">
        <v>84</v>
      </c>
      <c r="Y53" s="354"/>
      <c r="Z53" s="354"/>
      <c r="AA53" s="354"/>
      <c r="AB53" s="88"/>
    </row>
    <row r="54" spans="3:28" ht="15" customHeight="1" thickBot="1">
      <c r="C54" s="16"/>
      <c r="D54" s="16"/>
      <c r="E54" s="16"/>
      <c r="F54" s="16"/>
      <c r="G54" s="16"/>
      <c r="H54" s="16"/>
      <c r="I54" s="16"/>
      <c r="J54" s="16"/>
      <c r="K54" s="16"/>
      <c r="L54" s="16"/>
      <c r="M54" s="16"/>
      <c r="N54" s="16"/>
      <c r="O54" s="16"/>
      <c r="P54" s="16"/>
      <c r="Q54" s="16"/>
      <c r="R54" s="16"/>
      <c r="S54" s="6"/>
      <c r="T54" s="6"/>
      <c r="U54" s="6"/>
      <c r="V54" s="6"/>
      <c r="W54" s="52"/>
      <c r="X54" s="339"/>
      <c r="Y54" s="291"/>
      <c r="Z54" s="291"/>
      <c r="AA54" s="340"/>
      <c r="AB54" s="88"/>
    </row>
    <row r="55" spans="3:28" ht="15" customHeight="1" thickTop="1" thickBot="1">
      <c r="C55" s="170" t="s">
        <v>46</v>
      </c>
      <c r="D55" s="170"/>
      <c r="E55" s="123" t="s">
        <v>47</v>
      </c>
      <c r="F55" s="124"/>
      <c r="G55" s="124"/>
      <c r="H55" s="124"/>
      <c r="I55" s="124"/>
      <c r="J55" s="124"/>
      <c r="K55" s="124"/>
      <c r="L55" s="124"/>
      <c r="M55" s="124"/>
      <c r="N55" s="124"/>
      <c r="O55" s="124"/>
      <c r="P55" s="124"/>
      <c r="Q55" s="124"/>
      <c r="R55" s="125"/>
      <c r="S55" s="6"/>
      <c r="T55" s="6"/>
      <c r="U55" s="6"/>
      <c r="V55" s="6"/>
      <c r="W55" s="52"/>
      <c r="X55" s="341"/>
      <c r="Y55" s="126"/>
      <c r="Z55" s="126"/>
      <c r="AA55" s="342"/>
      <c r="AB55" s="88"/>
    </row>
    <row r="56" spans="3:28" ht="15" customHeight="1" thickTop="1" thickBot="1">
      <c r="C56" s="170"/>
      <c r="D56" s="170"/>
      <c r="E56" s="123" t="s">
        <v>48</v>
      </c>
      <c r="F56" s="124"/>
      <c r="G56" s="124"/>
      <c r="H56" s="124"/>
      <c r="I56" s="124"/>
      <c r="J56" s="124"/>
      <c r="K56" s="124"/>
      <c r="L56" s="124"/>
      <c r="M56" s="124"/>
      <c r="N56" s="124"/>
      <c r="O56" s="124"/>
      <c r="P56" s="124"/>
      <c r="Q56" s="124"/>
      <c r="R56" s="125"/>
      <c r="S56" s="6"/>
      <c r="T56" s="126" t="str">
        <f>'見積発行依頼書（入力画面）'!T51</f>
        <v>(R6.4.1)</v>
      </c>
      <c r="U56" s="126"/>
      <c r="V56" s="126"/>
      <c r="W56" s="52"/>
      <c r="X56" s="343"/>
      <c r="Y56" s="297"/>
      <c r="Z56" s="297"/>
      <c r="AA56" s="344"/>
      <c r="AB56" s="88"/>
    </row>
    <row r="57" spans="3:28" ht="20.100000000000001" customHeight="1" thickTop="1">
      <c r="Y57" s="94"/>
    </row>
    <row r="58" spans="3:28" ht="20.100000000000001" customHeight="1">
      <c r="Y58" s="94"/>
    </row>
    <row r="59" spans="3:28" ht="20.100000000000001" customHeight="1">
      <c r="Y59" s="94"/>
    </row>
    <row r="60" spans="3:28" ht="20.100000000000001" customHeight="1">
      <c r="Y60" s="94"/>
    </row>
    <row r="61" spans="3:28" ht="20.100000000000001" customHeight="1">
      <c r="Y61" s="94"/>
    </row>
    <row r="62" spans="3:28" ht="20.100000000000001" customHeight="1">
      <c r="Y62" s="94"/>
    </row>
  </sheetData>
  <sheetProtection algorithmName="SHA-512" hashValue="uGldRzPZy3lrixtq+CsncTcuqoyynJsEfO3nDFhNZTldL41eMleP2F0JGabYOAYC4aQHHYFR4uAsXRoDV1evOA==" saltValue="3AKiJSSycFmF05GHBgHO3Q==" spinCount="100000" sheet="1" objects="1" scenarios="1"/>
  <mergeCells count="154">
    <mergeCell ref="A1:AB1"/>
    <mergeCell ref="R16:U16"/>
    <mergeCell ref="P20:Q20"/>
    <mergeCell ref="J21:O21"/>
    <mergeCell ref="J20:O20"/>
    <mergeCell ref="J19:O19"/>
    <mergeCell ref="R22:U22"/>
    <mergeCell ref="J23:O23"/>
    <mergeCell ref="P23:Q23"/>
    <mergeCell ref="R20:U20"/>
    <mergeCell ref="C3:F3"/>
    <mergeCell ref="S3:T3"/>
    <mergeCell ref="C5:F5"/>
    <mergeCell ref="V3:X3"/>
    <mergeCell ref="C4:F4"/>
    <mergeCell ref="T5:V5"/>
    <mergeCell ref="P3:Q3"/>
    <mergeCell ref="J3:K3"/>
    <mergeCell ref="G3:H3"/>
    <mergeCell ref="M3:N3"/>
    <mergeCell ref="G4:X4"/>
    <mergeCell ref="H10:J10"/>
    <mergeCell ref="N10:P10"/>
    <mergeCell ref="M13:P13"/>
    <mergeCell ref="P15:Q15"/>
    <mergeCell ref="P16:Q16"/>
    <mergeCell ref="J26:O26"/>
    <mergeCell ref="J17:O17"/>
    <mergeCell ref="P17:Q17"/>
    <mergeCell ref="R17:U17"/>
    <mergeCell ref="J22:O22"/>
    <mergeCell ref="G25:I29"/>
    <mergeCell ref="J25:O25"/>
    <mergeCell ref="P22:Q22"/>
    <mergeCell ref="P19:Q19"/>
    <mergeCell ref="R19:U19"/>
    <mergeCell ref="G15:I19"/>
    <mergeCell ref="J16:O16"/>
    <mergeCell ref="R28:U28"/>
    <mergeCell ref="J24:O24"/>
    <mergeCell ref="R24:U24"/>
    <mergeCell ref="R18:U18"/>
    <mergeCell ref="R26:U26"/>
    <mergeCell ref="R21:U21"/>
    <mergeCell ref="P25:Q25"/>
    <mergeCell ref="R25:U25"/>
    <mergeCell ref="P26:Q26"/>
    <mergeCell ref="J15:O15"/>
    <mergeCell ref="C6:F6"/>
    <mergeCell ref="C9:E14"/>
    <mergeCell ref="F9:F11"/>
    <mergeCell ref="F12:F14"/>
    <mergeCell ref="C8:F8"/>
    <mergeCell ref="G13:J13"/>
    <mergeCell ref="C7:F7"/>
    <mergeCell ref="R29:U29"/>
    <mergeCell ref="S13:V13"/>
    <mergeCell ref="G11:J11"/>
    <mergeCell ref="S8:X8"/>
    <mergeCell ref="M11:P11"/>
    <mergeCell ref="S9:S10"/>
    <mergeCell ref="T9:V9"/>
    <mergeCell ref="T10:V10"/>
    <mergeCell ref="M8:R8"/>
    <mergeCell ref="P21:Q21"/>
    <mergeCell ref="G20:I24"/>
    <mergeCell ref="G14:J14"/>
    <mergeCell ref="M14:P14"/>
    <mergeCell ref="S14:V14"/>
    <mergeCell ref="P18:Q18"/>
    <mergeCell ref="J18:O18"/>
    <mergeCell ref="R15:U15"/>
    <mergeCell ref="G5:H5"/>
    <mergeCell ref="I5:J5"/>
    <mergeCell ref="K5:L5"/>
    <mergeCell ref="M5:N5"/>
    <mergeCell ref="O5:P5"/>
    <mergeCell ref="R5:S5"/>
    <mergeCell ref="G6:X6"/>
    <mergeCell ref="G12:J12"/>
    <mergeCell ref="M12:P12"/>
    <mergeCell ref="S12:V12"/>
    <mergeCell ref="S11:V11"/>
    <mergeCell ref="M9:M10"/>
    <mergeCell ref="N9:P9"/>
    <mergeCell ref="G8:L8"/>
    <mergeCell ref="G7:L7"/>
    <mergeCell ref="G9:G10"/>
    <mergeCell ref="H9:J9"/>
    <mergeCell ref="M7:R7"/>
    <mergeCell ref="S7:X7"/>
    <mergeCell ref="E55:R55"/>
    <mergeCell ref="D48:F48"/>
    <mergeCell ref="S48:T48"/>
    <mergeCell ref="H48:R48"/>
    <mergeCell ref="D44:F44"/>
    <mergeCell ref="H44:R44"/>
    <mergeCell ref="C55:D56"/>
    <mergeCell ref="E56:R56"/>
    <mergeCell ref="S44:T44"/>
    <mergeCell ref="T56:V56"/>
    <mergeCell ref="U48:X48"/>
    <mergeCell ref="V47:W47"/>
    <mergeCell ref="S47:U47"/>
    <mergeCell ref="X54:AA56"/>
    <mergeCell ref="D50:N50"/>
    <mergeCell ref="O50:Q50"/>
    <mergeCell ref="R50:T50"/>
    <mergeCell ref="U50:W50"/>
    <mergeCell ref="Q51:T51"/>
    <mergeCell ref="U51:W51"/>
    <mergeCell ref="Y42:AA52"/>
    <mergeCell ref="X53:AA53"/>
    <mergeCell ref="D46:F46"/>
    <mergeCell ref="D42:F42"/>
    <mergeCell ref="Y23:AA23"/>
    <mergeCell ref="Y24:AA24"/>
    <mergeCell ref="Y25:AA29"/>
    <mergeCell ref="R23:U23"/>
    <mergeCell ref="J27:O27"/>
    <mergeCell ref="P27:Q27"/>
    <mergeCell ref="R27:U27"/>
    <mergeCell ref="J28:O28"/>
    <mergeCell ref="P28:Q28"/>
    <mergeCell ref="P24:Q24"/>
    <mergeCell ref="J29:O29"/>
    <mergeCell ref="P29:Q29"/>
    <mergeCell ref="V15:X33"/>
    <mergeCell ref="P31:U31"/>
    <mergeCell ref="G31:O31"/>
    <mergeCell ref="Y36:AA36"/>
    <mergeCell ref="Y31:AA35"/>
    <mergeCell ref="Y37:AA40"/>
    <mergeCell ref="Y41:AA41"/>
    <mergeCell ref="G30:O30"/>
    <mergeCell ref="Y30:AA30"/>
    <mergeCell ref="G32:O33"/>
    <mergeCell ref="L52:W52"/>
    <mergeCell ref="D52:K52"/>
    <mergeCell ref="E37:F37"/>
    <mergeCell ref="P32:U33"/>
    <mergeCell ref="P30:U30"/>
    <mergeCell ref="C34:F35"/>
    <mergeCell ref="G34:X35"/>
    <mergeCell ref="C15:F33"/>
    <mergeCell ref="S46:T46"/>
    <mergeCell ref="C36:Q36"/>
    <mergeCell ref="H46:R46"/>
    <mergeCell ref="H39:L39"/>
    <mergeCell ref="D40:F40"/>
    <mergeCell ref="U46:X46"/>
    <mergeCell ref="H40:X40"/>
    <mergeCell ref="H42:X42"/>
    <mergeCell ref="U44:X44"/>
  </mergeCells>
  <phoneticPr fontId="1"/>
  <conditionalFormatting sqref="I3">
    <cfRule type="expression" dxfId="123" priority="113">
      <formula>$I$3&lt;&gt;""</formula>
    </cfRule>
  </conditionalFormatting>
  <conditionalFormatting sqref="L3">
    <cfRule type="expression" dxfId="122" priority="112">
      <formula>$L$3&lt;&gt;""</formula>
    </cfRule>
  </conditionalFormatting>
  <conditionalFormatting sqref="O3">
    <cfRule type="expression" dxfId="121" priority="111">
      <formula>$O$3&lt;&gt;""</formula>
    </cfRule>
  </conditionalFormatting>
  <conditionalFormatting sqref="R3">
    <cfRule type="expression" dxfId="120" priority="110">
      <formula>$R$3&lt;&gt;""</formula>
    </cfRule>
  </conditionalFormatting>
  <conditionalFormatting sqref="V3:X3">
    <cfRule type="expression" dxfId="119" priority="77">
      <formula>$V$3&lt;&gt;""</formula>
    </cfRule>
  </conditionalFormatting>
  <conditionalFormatting sqref="W5">
    <cfRule type="expression" dxfId="118" priority="107">
      <formula>$V$5&lt;&gt;""</formula>
    </cfRule>
  </conditionalFormatting>
  <conditionalFormatting sqref="G34:X35">
    <cfRule type="expression" dxfId="117" priority="98">
      <formula>$G$34&lt;&gt;""</formula>
    </cfRule>
  </conditionalFormatting>
  <conditionalFormatting sqref="G37">
    <cfRule type="expression" dxfId="116" priority="97">
      <formula>$G$37&lt;&gt;""</formula>
    </cfRule>
  </conditionalFormatting>
  <conditionalFormatting sqref="I37">
    <cfRule type="expression" dxfId="115" priority="96">
      <formula>$I$37&lt;&gt;""</formula>
    </cfRule>
  </conditionalFormatting>
  <conditionalFormatting sqref="K37">
    <cfRule type="expression" dxfId="114" priority="95">
      <formula>$K$37&lt;&gt;""</formula>
    </cfRule>
  </conditionalFormatting>
  <conditionalFormatting sqref="H39:L39">
    <cfRule type="expression" dxfId="113" priority="94">
      <formula>$H$39&lt;&gt;""</formula>
    </cfRule>
  </conditionalFormatting>
  <conditionalFormatting sqref="H40">
    <cfRule type="expression" dxfId="112" priority="93">
      <formula>$H$40&lt;&gt;""</formula>
    </cfRule>
  </conditionalFormatting>
  <conditionalFormatting sqref="H42">
    <cfRule type="expression" dxfId="111" priority="92">
      <formula>$H$42&lt;&gt;""</formula>
    </cfRule>
  </conditionalFormatting>
  <conditionalFormatting sqref="H46">
    <cfRule type="expression" dxfId="110" priority="90">
      <formula>$H$46&lt;&gt;""</formula>
    </cfRule>
  </conditionalFormatting>
  <conditionalFormatting sqref="G7:L7">
    <cfRule type="expression" dxfId="109" priority="87">
      <formula>$G$7&lt;&gt;""</formula>
    </cfRule>
  </conditionalFormatting>
  <conditionalFormatting sqref="G8:L8 G9">
    <cfRule type="expression" dxfId="108" priority="86">
      <formula>$G$8&lt;&gt;""</formula>
    </cfRule>
  </conditionalFormatting>
  <conditionalFormatting sqref="M7:R7">
    <cfRule type="expression" dxfId="107" priority="85">
      <formula>$M$7&lt;&gt;""</formula>
    </cfRule>
  </conditionalFormatting>
  <conditionalFormatting sqref="M8:R8">
    <cfRule type="expression" dxfId="106" priority="84">
      <formula>$M$8&lt;&gt;""</formula>
    </cfRule>
  </conditionalFormatting>
  <conditionalFormatting sqref="S7:X7">
    <cfRule type="expression" dxfId="105" priority="83">
      <formula>$S$7&lt;&gt;""</formula>
    </cfRule>
  </conditionalFormatting>
  <conditionalFormatting sqref="S8:X8">
    <cfRule type="expression" dxfId="104" priority="82">
      <formula>$S$8&lt;&gt;""</formula>
    </cfRule>
  </conditionalFormatting>
  <conditionalFormatting sqref="G6">
    <cfRule type="expression" dxfId="103" priority="119">
      <formula>$G$6&lt;&gt;""</formula>
    </cfRule>
  </conditionalFormatting>
  <conditionalFormatting sqref="G4:X4">
    <cfRule type="expression" dxfId="102" priority="81">
      <formula>$G$4&lt;&gt;""</formula>
    </cfRule>
  </conditionalFormatting>
  <conditionalFormatting sqref="G5:H5">
    <cfRule type="expression" dxfId="101" priority="80">
      <formula>$G$5&lt;&gt;""</formula>
    </cfRule>
  </conditionalFormatting>
  <conditionalFormatting sqref="K5:L5">
    <cfRule type="expression" dxfId="100" priority="79">
      <formula>$K$5&lt;&gt;""</formula>
    </cfRule>
  </conditionalFormatting>
  <conditionalFormatting sqref="T5:V5">
    <cfRule type="expression" dxfId="99" priority="78">
      <formula>$T$5&lt;&gt;""</formula>
    </cfRule>
  </conditionalFormatting>
  <conditionalFormatting sqref="G11">
    <cfRule type="expression" dxfId="98" priority="64">
      <formula>$G$8&lt;&gt;""</formula>
    </cfRule>
  </conditionalFormatting>
  <conditionalFormatting sqref="K9">
    <cfRule type="expression" dxfId="97" priority="60">
      <formula>$K$9&lt;&gt;""</formula>
    </cfRule>
  </conditionalFormatting>
  <conditionalFormatting sqref="K10">
    <cfRule type="expression" dxfId="96" priority="59">
      <formula>$K$10&lt;&gt;""</formula>
    </cfRule>
  </conditionalFormatting>
  <conditionalFormatting sqref="W9">
    <cfRule type="expression" dxfId="95" priority="38">
      <formula>$W$9&lt;&gt;""</formula>
    </cfRule>
  </conditionalFormatting>
  <conditionalFormatting sqref="W10">
    <cfRule type="expression" dxfId="94" priority="37">
      <formula>$W$10&lt;&gt;""</formula>
    </cfRule>
  </conditionalFormatting>
  <conditionalFormatting sqref="K11">
    <cfRule type="expression" dxfId="93" priority="56">
      <formula>$K$11&lt;&gt;""</formula>
    </cfRule>
  </conditionalFormatting>
  <conditionalFormatting sqref="M9">
    <cfRule type="expression" dxfId="92" priority="45">
      <formula>$G$8&lt;&gt;""</formula>
    </cfRule>
  </conditionalFormatting>
  <conditionalFormatting sqref="M11">
    <cfRule type="expression" dxfId="91" priority="44">
      <formula>$G$8&lt;&gt;""</formula>
    </cfRule>
  </conditionalFormatting>
  <conditionalFormatting sqref="Q9:Q10">
    <cfRule type="expression" dxfId="90" priority="42">
      <formula>$Q$10&lt;&gt;""</formula>
    </cfRule>
  </conditionalFormatting>
  <conditionalFormatting sqref="Q11">
    <cfRule type="expression" dxfId="89" priority="41">
      <formula>$Q$11&lt;&gt;""</formula>
    </cfRule>
  </conditionalFormatting>
  <conditionalFormatting sqref="S9">
    <cfRule type="expression" dxfId="88" priority="40">
      <formula>$G$8&lt;&gt;""</formula>
    </cfRule>
  </conditionalFormatting>
  <conditionalFormatting sqref="S11">
    <cfRule type="expression" dxfId="87" priority="39">
      <formula>$G$8&lt;&gt;""</formula>
    </cfRule>
  </conditionalFormatting>
  <conditionalFormatting sqref="W11">
    <cfRule type="expression" dxfId="86" priority="36">
      <formula>$W$11&lt;&gt;""</formula>
    </cfRule>
  </conditionalFormatting>
  <conditionalFormatting sqref="U46:X46">
    <cfRule type="expression" dxfId="85" priority="34">
      <formula>$U$46&lt;&gt;""</formula>
    </cfRule>
  </conditionalFormatting>
  <conditionalFormatting sqref="G12">
    <cfRule type="expression" dxfId="84" priority="32">
      <formula>$G$8&lt;&gt;""</formula>
    </cfRule>
  </conditionalFormatting>
  <conditionalFormatting sqref="K12:K14">
    <cfRule type="expression" dxfId="83" priority="33">
      <formula>K12&lt;&gt;""</formula>
    </cfRule>
  </conditionalFormatting>
  <conditionalFormatting sqref="M12">
    <cfRule type="expression" dxfId="82" priority="30">
      <formula>$G$8&lt;&gt;""</formula>
    </cfRule>
  </conditionalFormatting>
  <conditionalFormatting sqref="Q12:Q14">
    <cfRule type="expression" dxfId="81" priority="31">
      <formula>Q12&lt;&gt;""</formula>
    </cfRule>
  </conditionalFormatting>
  <conditionalFormatting sqref="S12">
    <cfRule type="expression" dxfId="80" priority="28">
      <formula>$G$8&lt;&gt;""</formula>
    </cfRule>
  </conditionalFormatting>
  <conditionalFormatting sqref="W12:W14">
    <cfRule type="expression" dxfId="79" priority="29">
      <formula>W12&lt;&gt;""</formula>
    </cfRule>
  </conditionalFormatting>
  <conditionalFormatting sqref="G13">
    <cfRule type="expression" dxfId="78" priority="26">
      <formula>$G$8&lt;&gt;""</formula>
    </cfRule>
  </conditionalFormatting>
  <conditionalFormatting sqref="M13">
    <cfRule type="expression" dxfId="77" priority="23">
      <formula>$G$8&lt;&gt;""</formula>
    </cfRule>
  </conditionalFormatting>
  <conditionalFormatting sqref="S13">
    <cfRule type="expression" dxfId="76" priority="22">
      <formula>$G$8&lt;&gt;""</formula>
    </cfRule>
  </conditionalFormatting>
  <conditionalFormatting sqref="G14">
    <cfRule type="expression" dxfId="75" priority="19">
      <formula>$G$8&lt;&gt;""</formula>
    </cfRule>
  </conditionalFormatting>
  <conditionalFormatting sqref="M14">
    <cfRule type="expression" dxfId="74" priority="16">
      <formula>$G$8&lt;&gt;""</formula>
    </cfRule>
  </conditionalFormatting>
  <conditionalFormatting sqref="S14">
    <cfRule type="expression" dxfId="73" priority="15">
      <formula>$G$8&lt;&gt;""</formula>
    </cfRule>
  </conditionalFormatting>
  <conditionalFormatting sqref="U48:U49">
    <cfRule type="expression" dxfId="72" priority="13">
      <formula>$U$48&lt;&gt;""</formula>
    </cfRule>
  </conditionalFormatting>
  <conditionalFormatting sqref="H48:H49">
    <cfRule type="expression" dxfId="71" priority="12">
      <formula>$H$48&lt;&gt;""</formula>
    </cfRule>
  </conditionalFormatting>
  <conditionalFormatting sqref="V47:W47">
    <cfRule type="expression" dxfId="70" priority="10">
      <formula>$V$47&lt;&gt;""</formula>
    </cfRule>
  </conditionalFormatting>
  <conditionalFormatting sqref="O50:Q50">
    <cfRule type="expression" dxfId="69" priority="9">
      <formula>$O$50&lt;&gt;""</formula>
    </cfRule>
  </conditionalFormatting>
  <conditionalFormatting sqref="U50:W50">
    <cfRule type="expression" dxfId="68" priority="8">
      <formula>$U$50&lt;&gt;""</formula>
    </cfRule>
  </conditionalFormatting>
  <conditionalFormatting sqref="U51:W51">
    <cfRule type="expression" dxfId="67" priority="5">
      <formula>$U$51&lt;&gt;""</formula>
    </cfRule>
    <cfRule type="expression" dxfId="66" priority="6">
      <formula>$U$50="その他"</formula>
    </cfRule>
    <cfRule type="expression" dxfId="65" priority="7">
      <formula>$U$50&lt;&gt;""</formula>
    </cfRule>
  </conditionalFormatting>
  <conditionalFormatting sqref="H44:R44">
    <cfRule type="expression" dxfId="64" priority="4">
      <formula>$H$44&lt;&gt;""</formula>
    </cfRule>
  </conditionalFormatting>
  <conditionalFormatting sqref="U44:X44">
    <cfRule type="expression" dxfId="63" priority="3">
      <formula>$U$44&lt;&gt;""</formula>
    </cfRule>
  </conditionalFormatting>
  <conditionalFormatting sqref="L52:W52">
    <cfRule type="expression" dxfId="62" priority="2">
      <formula>$L$52&lt;&gt;""</formula>
    </cfRule>
    <cfRule type="expression" dxfId="61" priority="1">
      <formula>$O$50="登録済"</formula>
    </cfRule>
  </conditionalFormatting>
  <dataValidations count="4">
    <dataValidation type="custom" errorStyle="information" allowBlank="1" showErrorMessage="1" error="ワイヤレスマイクの本数が3本以上になっております。_x000a_本数に限りがあるため、事前にお問い合わせください。" sqref="Q11 K11 W11" xr:uid="{142110D5-D338-43C1-B2E3-BFF5BDC9AB3A}">
      <formula1>K11&lt;=2</formula1>
    </dataValidation>
    <dataValidation type="custom" errorStyle="information" allowBlank="1" showInputMessage="1" showErrorMessage="1" error="有線マイクの本数が4本以上になっております。_x000a_本数に限りがあるため、事前にお問い合わせください。" sqref="K9:K10 W9:W10 Q9:Q10" xr:uid="{4A84A839-AE09-43A3-94EA-420225046638}">
      <formula1>SUM(K$9:K$10)&lt;=3</formula1>
    </dataValidation>
    <dataValidation type="list" allowBlank="1" showInputMessage="1" showErrorMessage="1" sqref="O50:Q50" xr:uid="{26F42673-F73A-487D-BAB3-E58B08704B45}">
      <formula1>"登録済,未登録"</formula1>
    </dataValidation>
    <dataValidation type="list" allowBlank="1" showInputMessage="1" showErrorMessage="1" sqref="U50:W50" xr:uid="{8A4AC662-59BD-4637-AA9D-66B6CE624DEA}">
      <formula1>"会社(団体),部,課,係,グループ,その他"</formula1>
    </dataValidation>
  </dataValidations>
  <printOptions horizontalCentered="1"/>
  <pageMargins left="0.23622047244094491" right="0.23622047244094491" top="0.55118110236220474" bottom="0.55118110236220474" header="0.31496062992125984" footer="0.31496062992125984"/>
  <pageSetup paperSize="9" scale="90"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入力規則【非表示】!$A$2:$A$8</xm:f>
          </x14:formula1>
          <xm:sqref>M7:X7</xm:sqref>
        </x14:dataValidation>
        <x14:dataValidation type="list" allowBlank="1" showInputMessage="1" showErrorMessage="1" xr:uid="{00000000-0002-0000-0100-000001000000}">
          <x14:formula1>
            <xm:f>入力規則【非表示】!$G$2:$G$4</xm:f>
          </x14:formula1>
          <xm:sqref>M8:X8</xm:sqref>
        </x14:dataValidation>
        <x14:dataValidation type="list" allowBlank="1" showInputMessage="1" showErrorMessage="1" xr:uid="{00000000-0002-0000-0100-000002000000}">
          <x14:formula1>
            <xm:f>入力規則【非表示】!$E$2:$E$4</xm:f>
          </x14:formula1>
          <xm:sqref>V3:X3</xm:sqref>
        </x14:dataValidation>
        <x14:dataValidation type="list" allowBlank="1" showInputMessage="1" showErrorMessage="1" xr:uid="{106D02BF-9C46-492E-ABAD-F9D296E53FB5}">
          <x14:formula1>
            <xm:f>入力規則【非表示】!$C$2:$C$6</xm:f>
          </x14:formula1>
          <xm:sqref>R3</xm:sqref>
        </x14:dataValidation>
        <x14:dataValidation type="list" allowBlank="1" showInputMessage="1" showErrorMessage="1" xr:uid="{644BACB3-7014-40EC-BDA1-3AFF441E38D9}">
          <x14:formula1>
            <xm:f>入力規則【非表示】!$G$2:$G$7</xm:f>
          </x14:formula1>
          <xm:sqref>G8:L8</xm:sqref>
        </x14:dataValidation>
        <x14:dataValidation type="list" allowBlank="1" showInputMessage="1" showErrorMessage="1" xr:uid="{F967E43F-E73E-4509-9811-ABA16B9F136F}">
          <x14:formula1>
            <xm:f>入力規則【非表示】!$A$2:$A$7</xm:f>
          </x14:formula1>
          <xm:sqref>G7:L7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44AE7-18AE-4BC4-A944-866F04BC5D38}">
  <sheetPr codeName="Sheet3">
    <tabColor rgb="FFFFFF00"/>
  </sheetPr>
  <dimension ref="A1"/>
  <sheetViews>
    <sheetView workbookViewId="0">
      <selection activeCell="F35" sqref="F35"/>
    </sheetView>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8522F-4838-4F83-A6C7-61390CC05309}">
  <sheetPr codeName="Sheet5"/>
  <dimension ref="A1:AA59"/>
  <sheetViews>
    <sheetView view="pageBreakPreview" zoomScaleNormal="85" zoomScaleSheetLayoutView="100" workbookViewId="0">
      <selection activeCell="AE6" sqref="AE6"/>
    </sheetView>
  </sheetViews>
  <sheetFormatPr defaultRowHeight="13.5"/>
  <cols>
    <col min="1" max="6" width="3.625" customWidth="1"/>
    <col min="7" max="8" width="2.875" customWidth="1"/>
    <col min="9" max="9" width="3.625" customWidth="1"/>
    <col min="10" max="11" width="2.875" customWidth="1"/>
    <col min="12" max="12" width="3.625" customWidth="1"/>
    <col min="13" max="14" width="2.875" customWidth="1"/>
    <col min="15" max="15" width="3.75" customWidth="1"/>
    <col min="16" max="17" width="2.875" customWidth="1"/>
    <col min="18" max="18" width="3.625" customWidth="1"/>
    <col min="19" max="20" width="2.875" customWidth="1"/>
    <col min="21" max="24" width="3.625" customWidth="1"/>
    <col min="25" max="25" width="3.625" style="17" customWidth="1"/>
    <col min="26" max="27" width="3.625" customWidth="1"/>
    <col min="28" max="32" width="4.625" customWidth="1"/>
  </cols>
  <sheetData>
    <row r="1" spans="1:25" ht="22.5" customHeight="1">
      <c r="A1" s="5"/>
      <c r="B1" s="5"/>
      <c r="C1" s="390" t="s">
        <v>63</v>
      </c>
      <c r="D1" s="390"/>
      <c r="E1" s="390"/>
      <c r="F1" s="390"/>
      <c r="G1" s="390"/>
      <c r="H1" s="390"/>
      <c r="I1" s="390"/>
      <c r="J1" s="390"/>
      <c r="K1" s="390"/>
      <c r="L1" s="390"/>
      <c r="M1" s="390"/>
      <c r="N1" s="390"/>
      <c r="O1" s="390"/>
      <c r="P1" s="390"/>
      <c r="Q1" s="390"/>
      <c r="R1" s="390"/>
      <c r="S1" s="390"/>
      <c r="T1" s="390"/>
      <c r="U1" s="390"/>
      <c r="V1" s="390"/>
      <c r="W1" s="390"/>
      <c r="X1" s="390"/>
      <c r="Y1" s="94"/>
    </row>
    <row r="2" spans="1:25" ht="15" customHeight="1" thickBot="1">
      <c r="C2" s="6"/>
      <c r="D2" s="6"/>
      <c r="E2" s="6"/>
      <c r="F2" s="6"/>
      <c r="G2" s="6"/>
      <c r="H2" s="6"/>
      <c r="I2" s="6"/>
      <c r="J2" s="6"/>
      <c r="K2" s="6"/>
      <c r="L2" s="6"/>
      <c r="M2" s="6"/>
      <c r="N2" s="6"/>
      <c r="O2" s="6"/>
      <c r="P2" s="6"/>
      <c r="Q2" s="6"/>
      <c r="R2" s="6"/>
      <c r="S2" s="6"/>
      <c r="T2" s="6"/>
      <c r="U2" s="6"/>
      <c r="V2" s="6"/>
      <c r="W2" s="6"/>
      <c r="X2" s="6"/>
      <c r="Y2" s="85"/>
    </row>
    <row r="3" spans="1:25" ht="22.5" customHeight="1">
      <c r="C3" s="391" t="s">
        <v>1</v>
      </c>
      <c r="D3" s="392"/>
      <c r="E3" s="393"/>
      <c r="F3" s="394"/>
      <c r="G3" s="400" t="str">
        <f>入力規則【非表示】!A17</f>
        <v>令和</v>
      </c>
      <c r="H3" s="395"/>
      <c r="I3" s="93">
        <v>4</v>
      </c>
      <c r="J3" s="395" t="s">
        <v>2</v>
      </c>
      <c r="K3" s="395"/>
      <c r="L3" s="93">
        <v>4</v>
      </c>
      <c r="M3" s="395" t="s">
        <v>3</v>
      </c>
      <c r="N3" s="395"/>
      <c r="O3" s="93">
        <v>1</v>
      </c>
      <c r="P3" s="395" t="s">
        <v>4</v>
      </c>
      <c r="Q3" s="395"/>
      <c r="R3" s="93" t="s">
        <v>85</v>
      </c>
      <c r="S3" s="395" t="s">
        <v>5</v>
      </c>
      <c r="T3" s="396"/>
      <c r="U3" s="7" t="s">
        <v>6</v>
      </c>
      <c r="V3" s="397" t="s">
        <v>86</v>
      </c>
      <c r="W3" s="397" t="str">
        <f>IF('見積発行依頼書（入力画面）'!W3="","",'見積発行依頼書（入力画面）'!W3)</f>
        <v/>
      </c>
      <c r="X3" s="398" t="str">
        <f>IF('見積発行依頼書（入力画面）'!X3="","",'見積発行依頼書（入力画面）'!X3)</f>
        <v/>
      </c>
      <c r="Y3" s="85"/>
    </row>
    <row r="4" spans="1:25" ht="37.5" customHeight="1">
      <c r="C4" s="371" t="s">
        <v>64</v>
      </c>
      <c r="D4" s="361"/>
      <c r="E4" s="372"/>
      <c r="F4" s="360"/>
      <c r="G4" s="401" t="s">
        <v>87</v>
      </c>
      <c r="H4" s="402"/>
      <c r="I4" s="402"/>
      <c r="J4" s="402"/>
      <c r="K4" s="402"/>
      <c r="L4" s="402"/>
      <c r="M4" s="402"/>
      <c r="N4" s="402"/>
      <c r="O4" s="402"/>
      <c r="P4" s="402"/>
      <c r="Q4" s="402"/>
      <c r="R4" s="402"/>
      <c r="S4" s="402"/>
      <c r="T4" s="402"/>
      <c r="U4" s="402"/>
      <c r="V4" s="402"/>
      <c r="W4" s="402"/>
      <c r="X4" s="403"/>
      <c r="Y4" s="85"/>
    </row>
    <row r="5" spans="1:25" ht="22.5" customHeight="1">
      <c r="C5" s="371" t="s">
        <v>65</v>
      </c>
      <c r="D5" s="361"/>
      <c r="E5" s="372"/>
      <c r="F5" s="360"/>
      <c r="G5" s="356">
        <v>14</v>
      </c>
      <c r="H5" s="357"/>
      <c r="I5" s="303" t="s">
        <v>66</v>
      </c>
      <c r="J5" s="303"/>
      <c r="K5" s="358" t="s">
        <v>88</v>
      </c>
      <c r="L5" s="358"/>
      <c r="M5" s="303" t="s">
        <v>67</v>
      </c>
      <c r="N5" s="303"/>
      <c r="O5" s="359" t="s">
        <v>68</v>
      </c>
      <c r="P5" s="359"/>
      <c r="Q5" s="90"/>
      <c r="R5" s="360" t="s">
        <v>69</v>
      </c>
      <c r="S5" s="361"/>
      <c r="T5" s="399">
        <v>50</v>
      </c>
      <c r="U5" s="357"/>
      <c r="V5" s="357"/>
      <c r="W5" s="89" t="s">
        <v>70</v>
      </c>
      <c r="X5" s="8"/>
      <c r="Y5" s="85"/>
    </row>
    <row r="6" spans="1:25" ht="22.5" customHeight="1">
      <c r="C6" s="371" t="s">
        <v>71</v>
      </c>
      <c r="D6" s="361"/>
      <c r="E6" s="372"/>
      <c r="F6" s="360"/>
      <c r="G6" s="362" t="s">
        <v>89</v>
      </c>
      <c r="H6" s="363"/>
      <c r="I6" s="363"/>
      <c r="J6" s="363"/>
      <c r="K6" s="363"/>
      <c r="L6" s="363"/>
      <c r="M6" s="363"/>
      <c r="N6" s="363"/>
      <c r="O6" s="363"/>
      <c r="P6" s="363"/>
      <c r="Q6" s="363"/>
      <c r="R6" s="363"/>
      <c r="S6" s="363"/>
      <c r="T6" s="363"/>
      <c r="U6" s="363"/>
      <c r="V6" s="363"/>
      <c r="W6" s="363"/>
      <c r="X6" s="364"/>
      <c r="Y6" s="85"/>
    </row>
    <row r="7" spans="1:25" ht="22.5" customHeight="1">
      <c r="C7" s="465" t="s">
        <v>8</v>
      </c>
      <c r="D7" s="301"/>
      <c r="E7" s="466"/>
      <c r="F7" s="467"/>
      <c r="G7" s="468" t="s">
        <v>90</v>
      </c>
      <c r="H7" s="469"/>
      <c r="I7" s="469"/>
      <c r="J7" s="469"/>
      <c r="K7" s="469"/>
      <c r="L7" s="469"/>
      <c r="M7" s="470" t="s">
        <v>91</v>
      </c>
      <c r="N7" s="470"/>
      <c r="O7" s="470"/>
      <c r="P7" s="470"/>
      <c r="Q7" s="470"/>
      <c r="R7" s="470"/>
      <c r="S7" s="470" t="str">
        <f>IF('見積発行依頼書（入力画面）'!S5="","",'見積発行依頼書（入力画面）'!S5)</f>
        <v/>
      </c>
      <c r="T7" s="470"/>
      <c r="U7" s="470"/>
      <c r="V7" s="470"/>
      <c r="W7" s="470"/>
      <c r="X7" s="471"/>
      <c r="Y7" s="85"/>
    </row>
    <row r="8" spans="1:25" ht="22.5" customHeight="1">
      <c r="C8" s="448" t="s">
        <v>72</v>
      </c>
      <c r="D8" s="449"/>
      <c r="E8" s="449"/>
      <c r="F8" s="449"/>
      <c r="G8" s="450" t="s">
        <v>92</v>
      </c>
      <c r="H8" s="451"/>
      <c r="I8" s="451"/>
      <c r="J8" s="451"/>
      <c r="K8" s="451"/>
      <c r="L8" s="451"/>
      <c r="M8" s="452" t="s">
        <v>93</v>
      </c>
      <c r="N8" s="452"/>
      <c r="O8" s="452"/>
      <c r="P8" s="452"/>
      <c r="Q8" s="452"/>
      <c r="R8" s="452"/>
      <c r="S8" s="452"/>
      <c r="T8" s="452"/>
      <c r="U8" s="452"/>
      <c r="V8" s="452"/>
      <c r="W8" s="452"/>
      <c r="X8" s="453"/>
      <c r="Y8" s="85"/>
    </row>
    <row r="9" spans="1:25" ht="15" customHeight="1">
      <c r="C9" s="454" t="s">
        <v>94</v>
      </c>
      <c r="D9" s="455"/>
      <c r="E9" s="455"/>
      <c r="F9" s="456"/>
      <c r="G9" s="459" t="s">
        <v>11</v>
      </c>
      <c r="H9" s="460" t="s">
        <v>12</v>
      </c>
      <c r="I9" s="460"/>
      <c r="J9" s="461"/>
      <c r="K9" s="26">
        <v>1</v>
      </c>
      <c r="L9" s="19" t="s">
        <v>13</v>
      </c>
      <c r="M9" s="459" t="s">
        <v>11</v>
      </c>
      <c r="N9" s="460" t="s">
        <v>12</v>
      </c>
      <c r="O9" s="460"/>
      <c r="P9" s="461"/>
      <c r="Q9" s="28" t="str">
        <f>IF('見積発行依頼書（入力画面）'!Q6="","",'見積発行依頼書（入力画面）'!Q6)</f>
        <v/>
      </c>
      <c r="R9" s="25" t="s">
        <v>13</v>
      </c>
      <c r="S9" s="459" t="s">
        <v>11</v>
      </c>
      <c r="T9" s="460" t="s">
        <v>12</v>
      </c>
      <c r="U9" s="460"/>
      <c r="V9" s="461"/>
      <c r="W9" s="26" t="str">
        <f>IF('見積発行依頼書（入力画面）'!W6="","",'見積発行依頼書（入力画面）'!W6)</f>
        <v/>
      </c>
      <c r="X9" s="27" t="s">
        <v>13</v>
      </c>
      <c r="Y9" s="85"/>
    </row>
    <row r="10" spans="1:25" ht="15" customHeight="1">
      <c r="C10" s="373"/>
      <c r="D10" s="374"/>
      <c r="E10" s="374"/>
      <c r="F10" s="457"/>
      <c r="G10" s="271"/>
      <c r="H10" s="248" t="s">
        <v>14</v>
      </c>
      <c r="I10" s="248"/>
      <c r="J10" s="249"/>
      <c r="K10" s="28">
        <v>1</v>
      </c>
      <c r="L10" s="18" t="s">
        <v>13</v>
      </c>
      <c r="M10" s="271"/>
      <c r="N10" s="248" t="s">
        <v>14</v>
      </c>
      <c r="O10" s="248"/>
      <c r="P10" s="249"/>
      <c r="Q10" s="28" t="str">
        <f>IF('見積発行依頼書（入力画面）'!Q7="","",'見積発行依頼書（入力画面）'!Q7)</f>
        <v/>
      </c>
      <c r="R10" s="29" t="s">
        <v>13</v>
      </c>
      <c r="S10" s="271"/>
      <c r="T10" s="248" t="s">
        <v>14</v>
      </c>
      <c r="U10" s="248"/>
      <c r="V10" s="249"/>
      <c r="W10" s="28" t="str">
        <f>IF('見積発行依頼書（入力画面）'!W7="","",'見積発行依頼書（入力画面）'!W7)</f>
        <v/>
      </c>
      <c r="X10" s="30" t="s">
        <v>13</v>
      </c>
      <c r="Y10" s="85"/>
    </row>
    <row r="11" spans="1:25" ht="15" customHeight="1">
      <c r="C11" s="373"/>
      <c r="D11" s="374"/>
      <c r="E11" s="374"/>
      <c r="F11" s="457"/>
      <c r="G11" s="459" t="s">
        <v>16</v>
      </c>
      <c r="H11" s="462"/>
      <c r="I11" s="462"/>
      <c r="J11" s="462"/>
      <c r="K11" s="53">
        <v>1</v>
      </c>
      <c r="L11" s="91" t="s">
        <v>13</v>
      </c>
      <c r="M11" s="459" t="s">
        <v>16</v>
      </c>
      <c r="N11" s="462"/>
      <c r="O11" s="462"/>
      <c r="P11" s="462"/>
      <c r="Q11" s="53" t="str">
        <f>IF('見積発行依頼書（入力画面）'!Q8="","",'見積発行依頼書（入力画面）'!Q8)</f>
        <v/>
      </c>
      <c r="R11" s="65" t="s">
        <v>13</v>
      </c>
      <c r="S11" s="463" t="s">
        <v>16</v>
      </c>
      <c r="T11" s="464"/>
      <c r="U11" s="464"/>
      <c r="V11" s="464"/>
      <c r="W11" s="28" t="str">
        <f>IF('見積発行依頼書（入力画面）'!W8="","",'見積発行依頼書（入力画面）'!W8)</f>
        <v/>
      </c>
      <c r="X11" s="30" t="s">
        <v>13</v>
      </c>
      <c r="Y11" s="85"/>
    </row>
    <row r="12" spans="1:25" ht="15" customHeight="1">
      <c r="C12" s="373"/>
      <c r="D12" s="374"/>
      <c r="E12" s="374"/>
      <c r="F12" s="457"/>
      <c r="G12" s="382" t="s">
        <v>18</v>
      </c>
      <c r="H12" s="381"/>
      <c r="I12" s="381"/>
      <c r="J12" s="381"/>
      <c r="K12" s="28" t="str">
        <f>IF('見積発行依頼書（入力画面）'!K9="","",'見積発行依頼書（入力画面）'!K9)</f>
        <v/>
      </c>
      <c r="L12" s="29" t="s">
        <v>19</v>
      </c>
      <c r="M12" s="382" t="s">
        <v>18</v>
      </c>
      <c r="N12" s="381"/>
      <c r="O12" s="381"/>
      <c r="P12" s="381"/>
      <c r="Q12" s="28">
        <v>1</v>
      </c>
      <c r="R12" s="29" t="s">
        <v>19</v>
      </c>
      <c r="S12" s="366" t="s">
        <v>18</v>
      </c>
      <c r="T12" s="365"/>
      <c r="U12" s="365"/>
      <c r="V12" s="365"/>
      <c r="W12" s="26" t="str">
        <f>IF('見積発行依頼書（入力画面）'!W9="","",'見積発行依頼書（入力画面）'!W9)</f>
        <v/>
      </c>
      <c r="X12" s="27" t="s">
        <v>19</v>
      </c>
      <c r="Y12" s="85"/>
    </row>
    <row r="13" spans="1:25" ht="15" customHeight="1">
      <c r="C13" s="373"/>
      <c r="D13" s="374"/>
      <c r="E13" s="374"/>
      <c r="F13" s="457"/>
      <c r="G13" s="382" t="s">
        <v>21</v>
      </c>
      <c r="H13" s="381"/>
      <c r="I13" s="381"/>
      <c r="J13" s="381"/>
      <c r="K13" s="28"/>
      <c r="L13" s="29" t="s">
        <v>19</v>
      </c>
      <c r="M13" s="382" t="s">
        <v>21</v>
      </c>
      <c r="N13" s="381"/>
      <c r="O13" s="381"/>
      <c r="P13" s="381"/>
      <c r="Q13" s="28">
        <v>1</v>
      </c>
      <c r="R13" s="29" t="s">
        <v>19</v>
      </c>
      <c r="S13" s="382" t="s">
        <v>73</v>
      </c>
      <c r="T13" s="381"/>
      <c r="U13" s="381"/>
      <c r="V13" s="381"/>
      <c r="W13" s="28" t="str">
        <f>IF('見積発行依頼書（入力画面）'!W11="","",'見積発行依頼書（入力画面）'!W11)</f>
        <v/>
      </c>
      <c r="X13" s="30" t="s">
        <v>19</v>
      </c>
      <c r="Y13" s="85"/>
    </row>
    <row r="14" spans="1:25" ht="15" customHeight="1">
      <c r="C14" s="375"/>
      <c r="D14" s="376"/>
      <c r="E14" s="376"/>
      <c r="F14" s="458"/>
      <c r="G14" s="389" t="s">
        <v>23</v>
      </c>
      <c r="H14" s="388"/>
      <c r="I14" s="388"/>
      <c r="J14" s="388"/>
      <c r="K14" s="70">
        <v>1</v>
      </c>
      <c r="L14" s="68" t="s">
        <v>19</v>
      </c>
      <c r="M14" s="389" t="s">
        <v>23</v>
      </c>
      <c r="N14" s="388"/>
      <c r="O14" s="388"/>
      <c r="P14" s="388"/>
      <c r="Q14" s="70" t="str">
        <f>IF('見積発行依頼書（入力画面）'!Q12="","",'見積発行依頼書（入力画面）'!Q12)</f>
        <v/>
      </c>
      <c r="R14" s="68" t="s">
        <v>19</v>
      </c>
      <c r="S14" s="389" t="s">
        <v>23</v>
      </c>
      <c r="T14" s="388"/>
      <c r="U14" s="388"/>
      <c r="V14" s="388"/>
      <c r="W14" s="70" t="str">
        <f>IF('見積発行依頼書（入力画面）'!W12="","",'見積発行依頼書（入力画面）'!W12)</f>
        <v/>
      </c>
      <c r="X14" s="69" t="s">
        <v>19</v>
      </c>
      <c r="Y14" s="85"/>
    </row>
    <row r="15" spans="1:25" ht="15" customHeight="1">
      <c r="C15" s="290" t="s">
        <v>25</v>
      </c>
      <c r="D15" s="291"/>
      <c r="E15" s="291"/>
      <c r="F15" s="291"/>
      <c r="G15" s="339" t="s">
        <v>26</v>
      </c>
      <c r="H15" s="291"/>
      <c r="I15" s="385"/>
      <c r="J15" s="142" t="s">
        <v>27</v>
      </c>
      <c r="K15" s="143"/>
      <c r="L15" s="143"/>
      <c r="M15" s="143"/>
      <c r="N15" s="143"/>
      <c r="O15" s="144"/>
      <c r="P15" s="145" t="str">
        <f>LEFT(G7,3)</f>
        <v>301</v>
      </c>
      <c r="Q15" s="145"/>
      <c r="R15" s="164">
        <f>IF(G7="","",SUMIFS(入力規則【非表示】!$K$3:$K$23,入力規則【非表示】!$I$3:$I$23,G7,入力規則【非表示】!$J$3:$J$23,$V$3))</f>
        <v>43200</v>
      </c>
      <c r="S15" s="164"/>
      <c r="T15" s="164"/>
      <c r="U15" s="165"/>
      <c r="V15" s="404"/>
      <c r="W15" s="404"/>
      <c r="X15" s="405"/>
      <c r="Y15" s="94"/>
    </row>
    <row r="16" spans="1:25" ht="15" customHeight="1">
      <c r="C16" s="293"/>
      <c r="D16" s="126"/>
      <c r="E16" s="126"/>
      <c r="F16" s="126"/>
      <c r="G16" s="341"/>
      <c r="H16" s="126"/>
      <c r="I16" s="386"/>
      <c r="J16" s="130" t="s">
        <v>10</v>
      </c>
      <c r="K16" s="131"/>
      <c r="L16" s="131"/>
      <c r="M16" s="131"/>
      <c r="N16" s="131"/>
      <c r="O16" s="132"/>
      <c r="P16" s="163">
        <f>IF(SUM(K9:K11)=0,"",SUM(K9:K11))</f>
        <v>3</v>
      </c>
      <c r="Q16" s="163"/>
      <c r="R16" s="140">
        <f>IF(P16="","",入力規則【非表示】!$N$2+入力規則【非表示】!$N$3*(P16-1))</f>
        <v>6000</v>
      </c>
      <c r="S16" s="140"/>
      <c r="T16" s="140"/>
      <c r="U16" s="141"/>
      <c r="V16" s="406"/>
      <c r="W16" s="406"/>
      <c r="X16" s="407"/>
      <c r="Y16" s="94"/>
    </row>
    <row r="17" spans="3:27" s="21" customFormat="1" ht="15" customHeight="1">
      <c r="C17" s="293"/>
      <c r="D17" s="126"/>
      <c r="E17" s="126"/>
      <c r="F17" s="126"/>
      <c r="G17" s="341"/>
      <c r="H17" s="126"/>
      <c r="I17" s="386"/>
      <c r="J17" s="130" t="s">
        <v>18</v>
      </c>
      <c r="K17" s="131"/>
      <c r="L17" s="131"/>
      <c r="M17" s="131"/>
      <c r="N17" s="131"/>
      <c r="O17" s="132"/>
      <c r="P17" s="133" t="str">
        <f>IF(K12=0,"",K12)</f>
        <v/>
      </c>
      <c r="Q17" s="133"/>
      <c r="R17" s="134" t="str">
        <f>IF(P17="","",入力規則【非表示】!$Q$2*P17)</f>
        <v/>
      </c>
      <c r="S17" s="134"/>
      <c r="T17" s="134"/>
      <c r="U17" s="135"/>
      <c r="V17" s="406"/>
      <c r="W17" s="406"/>
      <c r="X17" s="407"/>
      <c r="Y17" s="22"/>
    </row>
    <row r="18" spans="3:27" s="21" customFormat="1" ht="15" customHeight="1">
      <c r="C18" s="293"/>
      <c r="D18" s="126"/>
      <c r="E18" s="126"/>
      <c r="F18" s="126"/>
      <c r="G18" s="341"/>
      <c r="H18" s="126"/>
      <c r="I18" s="386"/>
      <c r="J18" s="130" t="s">
        <v>21</v>
      </c>
      <c r="K18" s="131"/>
      <c r="L18" s="131"/>
      <c r="M18" s="131"/>
      <c r="N18" s="131"/>
      <c r="O18" s="132"/>
      <c r="P18" s="133" t="str">
        <f>IF(K13=0,"",K13)</f>
        <v/>
      </c>
      <c r="Q18" s="133"/>
      <c r="R18" s="134" t="str">
        <f>IF(P18="","",入力規則【非表示】!$Q$2*P18)</f>
        <v/>
      </c>
      <c r="S18" s="134"/>
      <c r="T18" s="134"/>
      <c r="U18" s="135"/>
      <c r="V18" s="406"/>
      <c r="W18" s="406"/>
      <c r="X18" s="407"/>
      <c r="Y18" s="22"/>
    </row>
    <row r="19" spans="3:27" s="21" customFormat="1" ht="15" customHeight="1">
      <c r="C19" s="293"/>
      <c r="D19" s="126"/>
      <c r="E19" s="126"/>
      <c r="F19" s="126"/>
      <c r="G19" s="343"/>
      <c r="H19" s="297"/>
      <c r="I19" s="387"/>
      <c r="J19" s="146" t="s">
        <v>23</v>
      </c>
      <c r="K19" s="147"/>
      <c r="L19" s="147"/>
      <c r="M19" s="147"/>
      <c r="N19" s="147"/>
      <c r="O19" s="148"/>
      <c r="P19" s="133">
        <f>IF(K14=0,"",K14)</f>
        <v>1</v>
      </c>
      <c r="Q19" s="133"/>
      <c r="R19" s="134">
        <f>IF(P19="","",入力規則【非表示】!$U$2*P19)</f>
        <v>5000</v>
      </c>
      <c r="S19" s="134"/>
      <c r="T19" s="134"/>
      <c r="U19" s="135"/>
      <c r="V19" s="406"/>
      <c r="W19" s="406"/>
      <c r="X19" s="407"/>
      <c r="Y19" s="22"/>
    </row>
    <row r="20" spans="3:27" ht="15" customHeight="1">
      <c r="C20" s="293"/>
      <c r="D20" s="126"/>
      <c r="E20" s="126"/>
      <c r="F20" s="126"/>
      <c r="G20" s="339" t="s">
        <v>28</v>
      </c>
      <c r="H20" s="291"/>
      <c r="I20" s="385"/>
      <c r="J20" s="142" t="s">
        <v>27</v>
      </c>
      <c r="K20" s="143"/>
      <c r="L20" s="143"/>
      <c r="M20" s="143"/>
      <c r="N20" s="143"/>
      <c r="O20" s="144"/>
      <c r="P20" s="145" t="str">
        <f>LEFT(M7,3)</f>
        <v>304</v>
      </c>
      <c r="Q20" s="145"/>
      <c r="R20" s="164">
        <f>IF(M7="","",SUMIFS(入力規則【非表示】!$K$3:$K$23,入力規則【非表示】!$I$3:$I$23,M7,入力規則【非表示】!$J$3:$J$23,$V$3))</f>
        <v>5800</v>
      </c>
      <c r="S20" s="164"/>
      <c r="T20" s="164"/>
      <c r="U20" s="165"/>
      <c r="V20" s="406"/>
      <c r="W20" s="406"/>
      <c r="X20" s="407"/>
      <c r="Y20" s="94"/>
    </row>
    <row r="21" spans="3:27" ht="15" customHeight="1">
      <c r="C21" s="293"/>
      <c r="D21" s="126"/>
      <c r="E21" s="126"/>
      <c r="F21" s="126"/>
      <c r="G21" s="341"/>
      <c r="H21" s="126"/>
      <c r="I21" s="386"/>
      <c r="J21" s="130" t="s">
        <v>10</v>
      </c>
      <c r="K21" s="131"/>
      <c r="L21" s="131"/>
      <c r="M21" s="131"/>
      <c r="N21" s="131"/>
      <c r="O21" s="132"/>
      <c r="P21" s="163" t="str">
        <f>IF(SUM(Q9:Q11)=0,"",SUM(Q9:Q11))</f>
        <v/>
      </c>
      <c r="Q21" s="163"/>
      <c r="R21" s="140" t="str">
        <f>IF(P21="","",入力規則【非表示】!$N$2+入力規則【非表示】!$N$3*(P21-1))</f>
        <v/>
      </c>
      <c r="S21" s="140"/>
      <c r="T21" s="140"/>
      <c r="U21" s="141"/>
      <c r="V21" s="406"/>
      <c r="W21" s="406"/>
      <c r="X21" s="407"/>
      <c r="Y21" s="94"/>
    </row>
    <row r="22" spans="3:27" s="21" customFormat="1" ht="15" customHeight="1">
      <c r="C22" s="293"/>
      <c r="D22" s="126"/>
      <c r="E22" s="126"/>
      <c r="F22" s="126"/>
      <c r="G22" s="341"/>
      <c r="H22" s="126"/>
      <c r="I22" s="386"/>
      <c r="J22" s="130" t="s">
        <v>18</v>
      </c>
      <c r="K22" s="131"/>
      <c r="L22" s="131"/>
      <c r="M22" s="131"/>
      <c r="N22" s="131"/>
      <c r="O22" s="132"/>
      <c r="P22" s="133">
        <f>IF(Q12=0,"",Q12)</f>
        <v>1</v>
      </c>
      <c r="Q22" s="133"/>
      <c r="R22" s="134">
        <f>IF(P22="","",入力規則【非表示】!$Q$2*P22)</f>
        <v>3000</v>
      </c>
      <c r="S22" s="134"/>
      <c r="T22" s="134"/>
      <c r="U22" s="135"/>
      <c r="V22" s="406"/>
      <c r="W22" s="406"/>
      <c r="X22" s="407"/>
      <c r="Y22" s="22"/>
    </row>
    <row r="23" spans="3:27" s="21" customFormat="1" ht="15" customHeight="1">
      <c r="C23" s="293"/>
      <c r="D23" s="126"/>
      <c r="E23" s="126"/>
      <c r="F23" s="126"/>
      <c r="G23" s="341"/>
      <c r="H23" s="126"/>
      <c r="I23" s="386"/>
      <c r="J23" s="130" t="s">
        <v>21</v>
      </c>
      <c r="K23" s="131"/>
      <c r="L23" s="131"/>
      <c r="M23" s="131"/>
      <c r="N23" s="131"/>
      <c r="O23" s="132"/>
      <c r="P23" s="133">
        <f>IF(Q13=0,"",Q13)</f>
        <v>1</v>
      </c>
      <c r="Q23" s="133"/>
      <c r="R23" s="134">
        <f>IF(P23="","",入力規則【非表示】!$Q$2*P23)</f>
        <v>3000</v>
      </c>
      <c r="S23" s="134"/>
      <c r="T23" s="134"/>
      <c r="U23" s="135"/>
      <c r="V23" s="406"/>
      <c r="W23" s="406"/>
      <c r="X23" s="407"/>
      <c r="Y23" s="22"/>
    </row>
    <row r="24" spans="3:27" s="21" customFormat="1" ht="15" customHeight="1">
      <c r="C24" s="293"/>
      <c r="D24" s="126"/>
      <c r="E24" s="126"/>
      <c r="F24" s="126"/>
      <c r="G24" s="343"/>
      <c r="H24" s="297"/>
      <c r="I24" s="387"/>
      <c r="J24" s="146" t="s">
        <v>23</v>
      </c>
      <c r="K24" s="147"/>
      <c r="L24" s="147"/>
      <c r="M24" s="147"/>
      <c r="N24" s="147"/>
      <c r="O24" s="148"/>
      <c r="P24" s="133" t="str">
        <f>IF(Q14=0,"",Q14)</f>
        <v/>
      </c>
      <c r="Q24" s="133"/>
      <c r="R24" s="134" t="str">
        <f>IF(P24="","",入力規則【非表示】!$U$2*P24)</f>
        <v/>
      </c>
      <c r="S24" s="134"/>
      <c r="T24" s="134"/>
      <c r="U24" s="135"/>
      <c r="V24" s="406"/>
      <c r="W24" s="406"/>
      <c r="X24" s="407"/>
      <c r="Y24" s="22"/>
    </row>
    <row r="25" spans="3:27" ht="15" customHeight="1">
      <c r="C25" s="293"/>
      <c r="D25" s="126"/>
      <c r="E25" s="126"/>
      <c r="F25" s="126"/>
      <c r="G25" s="339" t="s">
        <v>29</v>
      </c>
      <c r="H25" s="291"/>
      <c r="I25" s="385"/>
      <c r="J25" s="142" t="s">
        <v>27</v>
      </c>
      <c r="K25" s="143"/>
      <c r="L25" s="143"/>
      <c r="M25" s="143"/>
      <c r="N25" s="143"/>
      <c r="O25" s="144"/>
      <c r="P25" s="145" t="str">
        <f>LEFT(S7,3)</f>
        <v/>
      </c>
      <c r="Q25" s="145"/>
      <c r="R25" s="164" t="str">
        <f>IF(S7="","",SUMIFS(入力規則【非表示】!$K$3:$K$23,入力規則【非表示】!$I$3:$I$23,S7,入力規則【非表示】!$J$3:$J$23,$V$3))</f>
        <v/>
      </c>
      <c r="S25" s="164"/>
      <c r="T25" s="164"/>
      <c r="U25" s="165"/>
      <c r="V25" s="406"/>
      <c r="W25" s="406"/>
      <c r="X25" s="407"/>
      <c r="Y25" s="94"/>
    </row>
    <row r="26" spans="3:27" ht="15" customHeight="1">
      <c r="C26" s="293"/>
      <c r="D26" s="126"/>
      <c r="E26" s="126"/>
      <c r="F26" s="126"/>
      <c r="G26" s="341"/>
      <c r="H26" s="126"/>
      <c r="I26" s="386"/>
      <c r="J26" s="130" t="s">
        <v>10</v>
      </c>
      <c r="K26" s="131"/>
      <c r="L26" s="131"/>
      <c r="M26" s="131"/>
      <c r="N26" s="131"/>
      <c r="O26" s="132"/>
      <c r="P26" s="163" t="str">
        <f>IF(SUM(W9:W11)=0,"",SUM(W9:W11))</f>
        <v/>
      </c>
      <c r="Q26" s="163"/>
      <c r="R26" s="140" t="str">
        <f>IF(P26="","",入力規則【非表示】!$N$2+入力規則【非表示】!$N$3*(P26-1))</f>
        <v/>
      </c>
      <c r="S26" s="140"/>
      <c r="T26" s="140"/>
      <c r="U26" s="141"/>
      <c r="V26" s="406"/>
      <c r="W26" s="406"/>
      <c r="X26" s="407"/>
      <c r="Y26" s="94"/>
    </row>
    <row r="27" spans="3:27" s="21" customFormat="1" ht="15" customHeight="1">
      <c r="C27" s="293"/>
      <c r="D27" s="126"/>
      <c r="E27" s="126"/>
      <c r="F27" s="126"/>
      <c r="G27" s="341"/>
      <c r="H27" s="126"/>
      <c r="I27" s="386"/>
      <c r="J27" s="130" t="s">
        <v>18</v>
      </c>
      <c r="K27" s="131"/>
      <c r="L27" s="131"/>
      <c r="M27" s="131"/>
      <c r="N27" s="131"/>
      <c r="O27" s="132"/>
      <c r="P27" s="133" t="str">
        <f>IF(W12=0,"",W12)</f>
        <v/>
      </c>
      <c r="Q27" s="133"/>
      <c r="R27" s="134" t="str">
        <f>IF(P27="","",入力規則【非表示】!$Q$2*P27)</f>
        <v/>
      </c>
      <c r="S27" s="134"/>
      <c r="T27" s="134"/>
      <c r="U27" s="135"/>
      <c r="V27" s="406"/>
      <c r="W27" s="406"/>
      <c r="X27" s="407"/>
      <c r="Y27" s="22"/>
    </row>
    <row r="28" spans="3:27" s="21" customFormat="1" ht="15" customHeight="1">
      <c r="C28" s="293"/>
      <c r="D28" s="126"/>
      <c r="E28" s="126"/>
      <c r="F28" s="126"/>
      <c r="G28" s="341"/>
      <c r="H28" s="126"/>
      <c r="I28" s="386"/>
      <c r="J28" s="130" t="s">
        <v>21</v>
      </c>
      <c r="K28" s="131"/>
      <c r="L28" s="131"/>
      <c r="M28" s="131"/>
      <c r="N28" s="131"/>
      <c r="O28" s="132"/>
      <c r="P28" s="133" t="str">
        <f>IF(W13=0,"",W13)</f>
        <v/>
      </c>
      <c r="Q28" s="133"/>
      <c r="R28" s="134" t="str">
        <f>IF(P28="","",入力規則【非表示】!$Q$2*P28)</f>
        <v/>
      </c>
      <c r="S28" s="134"/>
      <c r="T28" s="134"/>
      <c r="U28" s="135"/>
      <c r="V28" s="406"/>
      <c r="W28" s="406"/>
      <c r="X28" s="407"/>
      <c r="Y28" s="22"/>
    </row>
    <row r="29" spans="3:27" s="21" customFormat="1" ht="15" customHeight="1" thickBot="1">
      <c r="C29" s="293"/>
      <c r="D29" s="126"/>
      <c r="E29" s="126"/>
      <c r="F29" s="126"/>
      <c r="G29" s="343"/>
      <c r="H29" s="297"/>
      <c r="I29" s="387"/>
      <c r="J29" s="146" t="s">
        <v>23</v>
      </c>
      <c r="K29" s="147"/>
      <c r="L29" s="147"/>
      <c r="M29" s="147"/>
      <c r="N29" s="147"/>
      <c r="O29" s="148"/>
      <c r="P29" s="149" t="str">
        <f>IF(W14=0,"",W14)</f>
        <v/>
      </c>
      <c r="Q29" s="149"/>
      <c r="R29" s="168" t="str">
        <f>IF(P29="","",入力規則【非表示】!$U$2*P29)</f>
        <v/>
      </c>
      <c r="S29" s="168"/>
      <c r="T29" s="168"/>
      <c r="U29" s="169"/>
      <c r="V29" s="406"/>
      <c r="W29" s="406"/>
      <c r="X29" s="407"/>
      <c r="Y29" s="326" t="s">
        <v>75</v>
      </c>
      <c r="Z29" s="327"/>
      <c r="AA29" s="327"/>
    </row>
    <row r="30" spans="3:27" ht="15" customHeight="1">
      <c r="C30" s="293"/>
      <c r="D30" s="126"/>
      <c r="E30" s="126"/>
      <c r="F30" s="126"/>
      <c r="G30" s="299" t="s">
        <v>30</v>
      </c>
      <c r="H30" s="300"/>
      <c r="I30" s="300"/>
      <c r="J30" s="300"/>
      <c r="K30" s="300"/>
      <c r="L30" s="300"/>
      <c r="M30" s="300"/>
      <c r="N30" s="300"/>
      <c r="O30" s="301"/>
      <c r="P30" s="313">
        <f>IF(SUM(R15:U29)=0,"",SUM(R15:U29))</f>
        <v>66000</v>
      </c>
      <c r="Q30" s="314"/>
      <c r="R30" s="314"/>
      <c r="S30" s="314"/>
      <c r="T30" s="314"/>
      <c r="U30" s="315"/>
      <c r="V30" s="406"/>
      <c r="W30" s="406"/>
      <c r="X30" s="407"/>
      <c r="Y30" s="445" t="s">
        <v>95</v>
      </c>
      <c r="Z30" s="446"/>
      <c r="AA30" s="447"/>
    </row>
    <row r="31" spans="3:27" ht="15" customHeight="1">
      <c r="C31" s="293"/>
      <c r="D31" s="126"/>
      <c r="E31" s="126"/>
      <c r="F31" s="126"/>
      <c r="G31" s="417" t="s">
        <v>31</v>
      </c>
      <c r="H31" s="418"/>
      <c r="I31" s="418"/>
      <c r="J31" s="418"/>
      <c r="K31" s="418"/>
      <c r="L31" s="418"/>
      <c r="M31" s="418"/>
      <c r="N31" s="418"/>
      <c r="O31" s="419"/>
      <c r="P31" s="410">
        <f>IF(P30="","",P30*入力規則【非表示】!A14)</f>
        <v>6600</v>
      </c>
      <c r="Q31" s="411"/>
      <c r="R31" s="411"/>
      <c r="S31" s="411"/>
      <c r="T31" s="411"/>
      <c r="U31" s="412"/>
      <c r="V31" s="406"/>
      <c r="W31" s="406"/>
      <c r="X31" s="407"/>
      <c r="Y31" s="290"/>
      <c r="Z31" s="291"/>
      <c r="AA31" s="292"/>
    </row>
    <row r="32" spans="3:27" ht="15" customHeight="1">
      <c r="C32" s="293"/>
      <c r="D32" s="126"/>
      <c r="E32" s="126"/>
      <c r="F32" s="126"/>
      <c r="G32" s="305" t="s">
        <v>32</v>
      </c>
      <c r="H32" s="306"/>
      <c r="I32" s="306"/>
      <c r="J32" s="306"/>
      <c r="K32" s="306"/>
      <c r="L32" s="306"/>
      <c r="M32" s="306"/>
      <c r="N32" s="306"/>
      <c r="O32" s="306"/>
      <c r="P32" s="309">
        <f>IF(P30="","",P30+P31)</f>
        <v>72600</v>
      </c>
      <c r="Q32" s="309"/>
      <c r="R32" s="309"/>
      <c r="S32" s="309"/>
      <c r="T32" s="309"/>
      <c r="U32" s="310"/>
      <c r="V32" s="406"/>
      <c r="W32" s="406"/>
      <c r="X32" s="407"/>
      <c r="Y32" s="293"/>
      <c r="Z32" s="126"/>
      <c r="AA32" s="295"/>
    </row>
    <row r="33" spans="3:27" ht="15" customHeight="1">
      <c r="C33" s="296"/>
      <c r="D33" s="297"/>
      <c r="E33" s="297"/>
      <c r="F33" s="297"/>
      <c r="G33" s="307"/>
      <c r="H33" s="308"/>
      <c r="I33" s="308"/>
      <c r="J33" s="308"/>
      <c r="K33" s="308"/>
      <c r="L33" s="308"/>
      <c r="M33" s="308"/>
      <c r="N33" s="308"/>
      <c r="O33" s="308"/>
      <c r="P33" s="311"/>
      <c r="Q33" s="311"/>
      <c r="R33" s="311"/>
      <c r="S33" s="311"/>
      <c r="T33" s="311"/>
      <c r="U33" s="312"/>
      <c r="V33" s="408"/>
      <c r="W33" s="408"/>
      <c r="X33" s="409"/>
      <c r="Y33" s="296"/>
      <c r="Z33" s="297"/>
      <c r="AA33" s="298"/>
    </row>
    <row r="34" spans="3:27" ht="11.25" customHeight="1">
      <c r="C34" s="316" t="s">
        <v>78</v>
      </c>
      <c r="D34" s="317"/>
      <c r="E34" s="317"/>
      <c r="F34" s="317"/>
      <c r="G34" s="320" t="s">
        <v>45</v>
      </c>
      <c r="H34" s="321"/>
      <c r="I34" s="321"/>
      <c r="J34" s="321"/>
      <c r="K34" s="321"/>
      <c r="L34" s="321"/>
      <c r="M34" s="321"/>
      <c r="N34" s="321"/>
      <c r="O34" s="321"/>
      <c r="P34" s="321"/>
      <c r="Q34" s="321"/>
      <c r="R34" s="321"/>
      <c r="S34" s="321"/>
      <c r="T34" s="321"/>
      <c r="U34" s="321"/>
      <c r="V34" s="321"/>
      <c r="W34" s="321"/>
      <c r="X34" s="322"/>
      <c r="Y34" s="433" t="s">
        <v>96</v>
      </c>
      <c r="Z34" s="434"/>
      <c r="AA34" s="435"/>
    </row>
    <row r="35" spans="3:27" ht="11.25" customHeight="1" thickBot="1">
      <c r="C35" s="318"/>
      <c r="D35" s="319"/>
      <c r="E35" s="319"/>
      <c r="F35" s="319"/>
      <c r="G35" s="323" t="str">
        <f>IF('見積発行依頼書（入力画面）'!G34="","",'見積発行依頼書（入力画面）'!G34)</f>
        <v/>
      </c>
      <c r="H35" s="324"/>
      <c r="I35" s="324"/>
      <c r="J35" s="324"/>
      <c r="K35" s="324"/>
      <c r="L35" s="324"/>
      <c r="M35" s="324"/>
      <c r="N35" s="324"/>
      <c r="O35" s="324"/>
      <c r="P35" s="324"/>
      <c r="Q35" s="324"/>
      <c r="R35" s="324"/>
      <c r="S35" s="324"/>
      <c r="T35" s="324"/>
      <c r="U35" s="324"/>
      <c r="V35" s="324"/>
      <c r="W35" s="324"/>
      <c r="X35" s="325"/>
      <c r="Y35" s="433"/>
      <c r="Z35" s="434"/>
      <c r="AA35" s="435"/>
    </row>
    <row r="36" spans="3:27" ht="18.75" customHeight="1" thickTop="1">
      <c r="C36" s="413" t="s">
        <v>35</v>
      </c>
      <c r="D36" s="414"/>
      <c r="E36" s="414"/>
      <c r="F36" s="414"/>
      <c r="G36" s="414"/>
      <c r="H36" s="414"/>
      <c r="I36" s="414"/>
      <c r="J36" s="414"/>
      <c r="K36" s="414"/>
      <c r="L36" s="414"/>
      <c r="M36" s="414"/>
      <c r="N36" s="414"/>
      <c r="O36" s="414"/>
      <c r="P36" s="414"/>
      <c r="Q36" s="414"/>
      <c r="R36" s="6"/>
      <c r="S36" s="6"/>
      <c r="T36" s="6"/>
      <c r="U36" s="6"/>
      <c r="V36" s="6"/>
      <c r="W36" s="6"/>
      <c r="X36" s="9"/>
      <c r="Y36" s="433"/>
      <c r="Z36" s="434"/>
      <c r="AA36" s="435"/>
    </row>
    <row r="37" spans="3:27" ht="18.75" customHeight="1">
      <c r="C37" s="10"/>
      <c r="D37" s="6"/>
      <c r="E37" s="126" t="str">
        <f>入力規則【非表示】!A17</f>
        <v>令和</v>
      </c>
      <c r="F37" s="126"/>
      <c r="G37" s="4">
        <v>4</v>
      </c>
      <c r="H37" s="85" t="s">
        <v>2</v>
      </c>
      <c r="I37" s="4">
        <v>3</v>
      </c>
      <c r="J37" s="85" t="s">
        <v>3</v>
      </c>
      <c r="K37" s="4">
        <v>2</v>
      </c>
      <c r="L37" s="85" t="s">
        <v>4</v>
      </c>
      <c r="M37" s="11"/>
      <c r="N37" s="11"/>
      <c r="O37" s="11"/>
      <c r="P37" s="11"/>
      <c r="Q37" s="11"/>
      <c r="R37" s="6"/>
      <c r="S37" s="6"/>
      <c r="T37" s="6"/>
      <c r="U37" s="6"/>
      <c r="V37" s="6"/>
      <c r="W37" s="6"/>
      <c r="X37" s="9"/>
      <c r="Y37" s="433"/>
      <c r="Z37" s="434"/>
      <c r="AA37" s="435"/>
    </row>
    <row r="38" spans="3:27" ht="15" customHeight="1">
      <c r="C38" s="10"/>
      <c r="D38" s="6"/>
      <c r="E38" s="6"/>
      <c r="F38" s="6"/>
      <c r="G38" s="6"/>
      <c r="H38" s="6"/>
      <c r="I38" s="6"/>
      <c r="J38" s="6"/>
      <c r="K38" s="6"/>
      <c r="L38" s="6"/>
      <c r="M38" s="6"/>
      <c r="N38" s="6"/>
      <c r="O38" s="6"/>
      <c r="P38" s="6"/>
      <c r="Q38" s="6"/>
      <c r="R38" s="6"/>
      <c r="S38" s="6"/>
      <c r="T38" s="6"/>
      <c r="U38" s="6"/>
      <c r="V38" s="6"/>
      <c r="W38" s="6"/>
      <c r="X38" s="9"/>
      <c r="Y38" s="433" t="s">
        <v>97</v>
      </c>
      <c r="Z38" s="434"/>
      <c r="AA38" s="435"/>
    </row>
    <row r="39" spans="3:27" ht="15" customHeight="1">
      <c r="C39" s="10"/>
      <c r="D39" s="6"/>
      <c r="E39" s="6"/>
      <c r="F39" s="6"/>
      <c r="G39" s="12" t="s">
        <v>36</v>
      </c>
      <c r="H39" s="415" t="s">
        <v>98</v>
      </c>
      <c r="I39" s="415"/>
      <c r="J39" s="415"/>
      <c r="K39" s="415"/>
      <c r="L39" s="415"/>
      <c r="M39" s="6"/>
      <c r="N39" s="6"/>
      <c r="O39" s="6"/>
      <c r="P39" s="6"/>
      <c r="Q39" s="6"/>
      <c r="R39" s="6"/>
      <c r="S39" s="6"/>
      <c r="T39" s="6"/>
      <c r="U39" s="6"/>
      <c r="V39" s="6"/>
      <c r="W39" s="6"/>
      <c r="X39" s="9"/>
      <c r="Y39" s="316"/>
      <c r="Z39" s="317"/>
      <c r="AA39" s="436"/>
    </row>
    <row r="40" spans="3:27" ht="22.5" customHeight="1">
      <c r="C40" s="10"/>
      <c r="D40" s="331" t="s">
        <v>37</v>
      </c>
      <c r="E40" s="331"/>
      <c r="F40" s="331"/>
      <c r="G40" s="6"/>
      <c r="H40" s="443" t="s">
        <v>99</v>
      </c>
      <c r="I40" s="443"/>
      <c r="J40" s="443"/>
      <c r="K40" s="443"/>
      <c r="L40" s="443"/>
      <c r="M40" s="443"/>
      <c r="N40" s="443"/>
      <c r="O40" s="443"/>
      <c r="P40" s="443"/>
      <c r="Q40" s="443"/>
      <c r="R40" s="443"/>
      <c r="S40" s="443"/>
      <c r="T40" s="443"/>
      <c r="U40" s="443"/>
      <c r="V40" s="443"/>
      <c r="W40" s="443"/>
      <c r="X40" s="444"/>
      <c r="Y40" s="437"/>
      <c r="Z40" s="438"/>
      <c r="AA40" s="439"/>
    </row>
    <row r="41" spans="3:27" ht="15" customHeight="1">
      <c r="C41" s="10"/>
      <c r="D41" s="6"/>
      <c r="E41" s="6"/>
      <c r="F41" s="6"/>
      <c r="G41" s="6"/>
      <c r="H41" s="6"/>
      <c r="I41" s="6"/>
      <c r="J41" s="6"/>
      <c r="K41" s="6"/>
      <c r="L41" s="6"/>
      <c r="M41" s="6"/>
      <c r="N41" s="6"/>
      <c r="O41" s="6"/>
      <c r="P41" s="6"/>
      <c r="Q41" s="6"/>
      <c r="R41" s="6"/>
      <c r="S41" s="6"/>
      <c r="T41" s="6"/>
      <c r="U41" s="6"/>
      <c r="V41" s="6"/>
      <c r="W41" s="6"/>
      <c r="X41" s="9"/>
      <c r="Y41" s="440"/>
      <c r="Z41" s="441"/>
      <c r="AA41" s="442"/>
    </row>
    <row r="42" spans="3:27" ht="22.5" customHeight="1">
      <c r="C42" s="10"/>
      <c r="D42" s="355" t="s">
        <v>38</v>
      </c>
      <c r="E42" s="355"/>
      <c r="F42" s="355"/>
      <c r="G42" s="6"/>
      <c r="H42" s="426" t="s">
        <v>45</v>
      </c>
      <c r="I42" s="426"/>
      <c r="J42" s="426"/>
      <c r="K42" s="426"/>
      <c r="L42" s="426"/>
      <c r="M42" s="426"/>
      <c r="N42" s="426"/>
      <c r="O42" s="426"/>
      <c r="P42" s="426"/>
      <c r="Q42" s="426"/>
      <c r="R42" s="426"/>
      <c r="S42" s="426"/>
      <c r="T42" s="426"/>
      <c r="U42" s="426"/>
      <c r="V42" s="426"/>
      <c r="W42" s="426"/>
      <c r="X42" s="427"/>
      <c r="Y42" s="302" t="s">
        <v>100</v>
      </c>
      <c r="Z42" s="303"/>
      <c r="AA42" s="304"/>
    </row>
    <row r="43" spans="3:27" ht="15" customHeight="1">
      <c r="C43" s="10"/>
      <c r="D43" s="6"/>
      <c r="E43" s="85"/>
      <c r="F43" s="85"/>
      <c r="G43" s="6"/>
      <c r="H43" s="6"/>
      <c r="I43" s="6"/>
      <c r="J43" s="6"/>
      <c r="K43" s="6"/>
      <c r="L43" s="6"/>
      <c r="M43" s="6"/>
      <c r="N43" s="6"/>
      <c r="O43" s="6"/>
      <c r="P43" s="6"/>
      <c r="Q43" s="6"/>
      <c r="R43" s="6"/>
      <c r="S43" s="85"/>
      <c r="T43" s="6"/>
      <c r="U43" s="6"/>
      <c r="V43" s="6"/>
      <c r="W43" s="6"/>
      <c r="X43" s="9"/>
      <c r="Y43" s="290"/>
      <c r="Z43" s="291"/>
      <c r="AA43" s="292"/>
    </row>
    <row r="44" spans="3:27" ht="15" customHeight="1">
      <c r="C44" s="10"/>
      <c r="D44" s="331" t="s">
        <v>81</v>
      </c>
      <c r="E44" s="331"/>
      <c r="F44" s="331"/>
      <c r="G44" s="6"/>
      <c r="H44" s="332" t="s">
        <v>101</v>
      </c>
      <c r="I44" s="332"/>
      <c r="J44" s="332"/>
      <c r="K44" s="332"/>
      <c r="L44" s="332"/>
      <c r="M44" s="332"/>
      <c r="N44" s="332"/>
      <c r="O44" s="332"/>
      <c r="P44" s="332"/>
      <c r="Q44" s="332"/>
      <c r="R44" s="332"/>
      <c r="S44" s="333" t="s">
        <v>82</v>
      </c>
      <c r="T44" s="333"/>
      <c r="U44" s="431" t="s">
        <v>95</v>
      </c>
      <c r="V44" s="431"/>
      <c r="W44" s="431"/>
      <c r="X44" s="432"/>
      <c r="Y44" s="293"/>
      <c r="Z44" s="126"/>
      <c r="AA44" s="295"/>
    </row>
    <row r="45" spans="3:27" ht="15" customHeight="1">
      <c r="C45" s="10"/>
      <c r="D45" s="6"/>
      <c r="E45" s="85"/>
      <c r="F45" s="85"/>
      <c r="G45" s="6"/>
      <c r="H45" s="6"/>
      <c r="I45" s="6"/>
      <c r="J45" s="6"/>
      <c r="K45" s="6"/>
      <c r="L45" s="6"/>
      <c r="M45" s="6"/>
      <c r="N45" s="6"/>
      <c r="O45" s="6"/>
      <c r="P45" s="6"/>
      <c r="Q45" s="85"/>
      <c r="R45" s="6"/>
      <c r="S45" s="85"/>
      <c r="T45" s="6"/>
      <c r="U45" s="6"/>
      <c r="V45" s="6"/>
      <c r="W45" s="6"/>
      <c r="X45" s="9"/>
      <c r="Y45" s="293"/>
      <c r="Z45" s="126"/>
      <c r="AA45" s="295"/>
    </row>
    <row r="46" spans="3:27" ht="15" customHeight="1">
      <c r="C46" s="10"/>
      <c r="D46" s="331" t="s">
        <v>83</v>
      </c>
      <c r="E46" s="331"/>
      <c r="F46" s="331"/>
      <c r="G46" s="6"/>
      <c r="H46" s="332" t="s">
        <v>102</v>
      </c>
      <c r="I46" s="332"/>
      <c r="J46" s="332"/>
      <c r="K46" s="332"/>
      <c r="L46" s="332"/>
      <c r="M46" s="332"/>
      <c r="N46" s="332"/>
      <c r="O46" s="332"/>
      <c r="P46" s="332"/>
      <c r="Q46" s="332"/>
      <c r="R46" s="332"/>
      <c r="S46" s="126" t="s">
        <v>40</v>
      </c>
      <c r="T46" s="126"/>
      <c r="U46" s="423" t="s">
        <v>103</v>
      </c>
      <c r="V46" s="423"/>
      <c r="W46" s="423"/>
      <c r="X46" s="424"/>
      <c r="Y46" s="293"/>
      <c r="Z46" s="126"/>
      <c r="AA46" s="295"/>
    </row>
    <row r="47" spans="3:27" ht="15" customHeight="1">
      <c r="C47" s="10"/>
      <c r="D47" s="6"/>
      <c r="E47" s="6"/>
      <c r="F47" s="6"/>
      <c r="G47" s="6"/>
      <c r="H47" s="6"/>
      <c r="I47" s="6"/>
      <c r="J47" s="6"/>
      <c r="K47" s="6"/>
      <c r="L47" s="6"/>
      <c r="M47" s="6"/>
      <c r="N47" s="6"/>
      <c r="O47" s="6"/>
      <c r="P47" s="6"/>
      <c r="Q47" s="6"/>
      <c r="R47" s="6"/>
      <c r="S47" s="338" t="s">
        <v>41</v>
      </c>
      <c r="T47" s="338"/>
      <c r="U47" s="338"/>
      <c r="V47" s="425">
        <v>123</v>
      </c>
      <c r="W47" s="425"/>
      <c r="X47" s="76" t="s">
        <v>42</v>
      </c>
      <c r="Y47" s="293"/>
      <c r="Z47" s="126"/>
      <c r="AA47" s="295"/>
    </row>
    <row r="48" spans="3:27" ht="15" customHeight="1">
      <c r="C48" s="10"/>
      <c r="D48" s="331" t="s">
        <v>43</v>
      </c>
      <c r="E48" s="331"/>
      <c r="F48" s="331"/>
      <c r="G48" s="6"/>
      <c r="H48" s="332" t="s">
        <v>104</v>
      </c>
      <c r="I48" s="332"/>
      <c r="J48" s="332"/>
      <c r="K48" s="332"/>
      <c r="L48" s="332"/>
      <c r="M48" s="332"/>
      <c r="N48" s="332"/>
      <c r="O48" s="332"/>
      <c r="P48" s="332"/>
      <c r="Q48" s="332"/>
      <c r="R48" s="332"/>
      <c r="S48" s="126" t="s">
        <v>44</v>
      </c>
      <c r="T48" s="126"/>
      <c r="U48" s="66" t="s">
        <v>105</v>
      </c>
      <c r="V48" s="66"/>
      <c r="W48" s="66"/>
      <c r="X48" s="67"/>
      <c r="Y48" s="293"/>
      <c r="Z48" s="126"/>
      <c r="AA48" s="295"/>
    </row>
    <row r="49" spans="3:27" ht="15" customHeight="1" thickBot="1">
      <c r="C49" s="13"/>
      <c r="D49" s="14"/>
      <c r="E49" s="14"/>
      <c r="F49" s="14"/>
      <c r="G49" s="14"/>
      <c r="H49" s="14"/>
      <c r="I49" s="14"/>
      <c r="J49" s="14"/>
      <c r="K49" s="14"/>
      <c r="L49" s="14"/>
      <c r="M49" s="14"/>
      <c r="N49" s="14"/>
      <c r="O49" s="14"/>
      <c r="P49" s="14"/>
      <c r="Q49" s="14"/>
      <c r="R49" s="14"/>
      <c r="S49" s="14"/>
      <c r="T49" s="14"/>
      <c r="U49" s="14"/>
      <c r="V49" s="14"/>
      <c r="W49" s="14"/>
      <c r="X49" s="15"/>
      <c r="Y49" s="428"/>
      <c r="Z49" s="429"/>
      <c r="AA49" s="430"/>
    </row>
    <row r="50" spans="3:27" ht="22.5" customHeight="1">
      <c r="C50" s="16"/>
      <c r="D50" s="16"/>
      <c r="E50" s="16"/>
      <c r="F50" s="16"/>
      <c r="G50" s="16"/>
      <c r="H50" s="16"/>
      <c r="I50" s="16"/>
      <c r="J50" s="16"/>
      <c r="K50" s="16"/>
      <c r="L50" s="16"/>
      <c r="M50" s="16"/>
      <c r="N50" s="16" t="s">
        <v>45</v>
      </c>
      <c r="O50" s="16"/>
      <c r="P50" s="16"/>
      <c r="Q50" s="16"/>
      <c r="R50" s="16"/>
      <c r="S50" s="50"/>
      <c r="T50" s="50"/>
      <c r="U50" s="50"/>
      <c r="V50" s="50"/>
      <c r="W50" s="51"/>
      <c r="X50" s="354" t="s">
        <v>84</v>
      </c>
      <c r="Y50" s="354"/>
      <c r="Z50" s="354"/>
      <c r="AA50" s="354"/>
    </row>
    <row r="51" spans="3:27" ht="15" customHeight="1" thickBot="1">
      <c r="C51" s="16"/>
      <c r="D51" s="16"/>
      <c r="E51" s="16"/>
      <c r="F51" s="16"/>
      <c r="G51" s="16"/>
      <c r="H51" s="16"/>
      <c r="I51" s="16"/>
      <c r="J51" s="16"/>
      <c r="K51" s="16"/>
      <c r="L51" s="16"/>
      <c r="M51" s="16"/>
      <c r="N51" s="16"/>
      <c r="O51" s="16"/>
      <c r="P51" s="16"/>
      <c r="Q51" s="16"/>
      <c r="R51" s="16"/>
      <c r="S51" s="6"/>
      <c r="T51" s="6"/>
      <c r="U51" s="6"/>
      <c r="V51" s="6"/>
      <c r="W51" s="52"/>
      <c r="X51" s="339"/>
      <c r="Y51" s="291"/>
      <c r="Z51" s="291"/>
      <c r="AA51" s="340"/>
    </row>
    <row r="52" spans="3:27" ht="15" customHeight="1" thickTop="1" thickBot="1">
      <c r="C52" s="170" t="s">
        <v>46</v>
      </c>
      <c r="D52" s="170"/>
      <c r="E52" s="123" t="s">
        <v>106</v>
      </c>
      <c r="F52" s="124"/>
      <c r="G52" s="124"/>
      <c r="H52" s="124"/>
      <c r="I52" s="124"/>
      <c r="J52" s="124"/>
      <c r="K52" s="124"/>
      <c r="L52" s="124"/>
      <c r="M52" s="124"/>
      <c r="N52" s="124"/>
      <c r="O52" s="124"/>
      <c r="P52" s="124"/>
      <c r="Q52" s="124"/>
      <c r="R52" s="125"/>
      <c r="S52" s="6"/>
      <c r="T52" s="6"/>
      <c r="U52" s="6"/>
      <c r="V52" s="6"/>
      <c r="W52" s="52"/>
      <c r="X52" s="341"/>
      <c r="Y52" s="126"/>
      <c r="Z52" s="126"/>
      <c r="AA52" s="342"/>
    </row>
    <row r="53" spans="3:27" ht="15" customHeight="1" thickTop="1" thickBot="1">
      <c r="C53" s="170"/>
      <c r="D53" s="170"/>
      <c r="E53" s="123" t="s">
        <v>48</v>
      </c>
      <c r="F53" s="124"/>
      <c r="G53" s="124"/>
      <c r="H53" s="124"/>
      <c r="I53" s="124"/>
      <c r="J53" s="124"/>
      <c r="K53" s="124"/>
      <c r="L53" s="124"/>
      <c r="M53" s="124"/>
      <c r="N53" s="124"/>
      <c r="O53" s="124"/>
      <c r="P53" s="124"/>
      <c r="Q53" s="124"/>
      <c r="R53" s="125"/>
      <c r="S53" s="6"/>
      <c r="T53" s="126" t="s">
        <v>107</v>
      </c>
      <c r="U53" s="126"/>
      <c r="V53" s="126"/>
      <c r="W53" s="52"/>
      <c r="X53" s="343"/>
      <c r="Y53" s="297"/>
      <c r="Z53" s="297"/>
      <c r="AA53" s="344"/>
    </row>
    <row r="54" spans="3:27" ht="20.100000000000001" customHeight="1" thickTop="1">
      <c r="Y54" s="94"/>
    </row>
    <row r="55" spans="3:27" ht="20.100000000000001" customHeight="1">
      <c r="Y55" s="94"/>
    </row>
    <row r="56" spans="3:27" ht="20.100000000000001" customHeight="1">
      <c r="Y56" s="94"/>
    </row>
    <row r="57" spans="3:27" ht="20.100000000000001" customHeight="1">
      <c r="Y57" s="94"/>
    </row>
    <row r="58" spans="3:27" ht="20.100000000000001" customHeight="1">
      <c r="Y58" s="94"/>
    </row>
    <row r="59" spans="3:27" ht="20.100000000000001" customHeight="1">
      <c r="Y59" s="94"/>
    </row>
  </sheetData>
  <mergeCells count="143">
    <mergeCell ref="C1:X1"/>
    <mergeCell ref="C3:F3"/>
    <mergeCell ref="G3:H3"/>
    <mergeCell ref="J3:K3"/>
    <mergeCell ref="M3:N3"/>
    <mergeCell ref="P3:Q3"/>
    <mergeCell ref="S3:T3"/>
    <mergeCell ref="V3:X3"/>
    <mergeCell ref="C6:F6"/>
    <mergeCell ref="G6:X6"/>
    <mergeCell ref="C7:F7"/>
    <mergeCell ref="G7:L7"/>
    <mergeCell ref="M7:R7"/>
    <mergeCell ref="S7:X7"/>
    <mergeCell ref="C4:F4"/>
    <mergeCell ref="G4:X4"/>
    <mergeCell ref="C5:F5"/>
    <mergeCell ref="G5:H5"/>
    <mergeCell ref="I5:J5"/>
    <mergeCell ref="K5:L5"/>
    <mergeCell ref="M5:N5"/>
    <mergeCell ref="O5:P5"/>
    <mergeCell ref="R5:S5"/>
    <mergeCell ref="T5:V5"/>
    <mergeCell ref="C8:F8"/>
    <mergeCell ref="G8:L8"/>
    <mergeCell ref="M8:R8"/>
    <mergeCell ref="S8:X8"/>
    <mergeCell ref="C9:F14"/>
    <mergeCell ref="G9:G10"/>
    <mergeCell ref="H9:J9"/>
    <mergeCell ref="M9:M10"/>
    <mergeCell ref="N9:P9"/>
    <mergeCell ref="S9:S10"/>
    <mergeCell ref="G12:J12"/>
    <mergeCell ref="M12:P12"/>
    <mergeCell ref="S12:V12"/>
    <mergeCell ref="G13:J13"/>
    <mergeCell ref="M13:P13"/>
    <mergeCell ref="S13:V13"/>
    <mergeCell ref="T9:V9"/>
    <mergeCell ref="H10:J10"/>
    <mergeCell ref="N10:P10"/>
    <mergeCell ref="T10:V10"/>
    <mergeCell ref="G11:J11"/>
    <mergeCell ref="M11:P11"/>
    <mergeCell ref="S11:V11"/>
    <mergeCell ref="P16:Q16"/>
    <mergeCell ref="R16:U16"/>
    <mergeCell ref="J17:O17"/>
    <mergeCell ref="P17:Q17"/>
    <mergeCell ref="R17:U17"/>
    <mergeCell ref="J18:O18"/>
    <mergeCell ref="P18:Q18"/>
    <mergeCell ref="R18:U18"/>
    <mergeCell ref="G14:J14"/>
    <mergeCell ref="M14:P14"/>
    <mergeCell ref="S14:V14"/>
    <mergeCell ref="G15:I19"/>
    <mergeCell ref="J15:O15"/>
    <mergeCell ref="P15:Q15"/>
    <mergeCell ref="R15:U15"/>
    <mergeCell ref="V15:X33"/>
    <mergeCell ref="J16:O16"/>
    <mergeCell ref="J22:O22"/>
    <mergeCell ref="P22:Q22"/>
    <mergeCell ref="R22:U22"/>
    <mergeCell ref="J23:O23"/>
    <mergeCell ref="P23:Q23"/>
    <mergeCell ref="R23:U23"/>
    <mergeCell ref="J19:O19"/>
    <mergeCell ref="G20:I24"/>
    <mergeCell ref="J29:O29"/>
    <mergeCell ref="P29:Q29"/>
    <mergeCell ref="R29:U29"/>
    <mergeCell ref="P19:Q19"/>
    <mergeCell ref="R19:U19"/>
    <mergeCell ref="J20:O20"/>
    <mergeCell ref="P20:Q20"/>
    <mergeCell ref="R20:U20"/>
    <mergeCell ref="J21:O21"/>
    <mergeCell ref="P21:Q21"/>
    <mergeCell ref="R21:U21"/>
    <mergeCell ref="J24:O24"/>
    <mergeCell ref="P24:Q24"/>
    <mergeCell ref="R24:U24"/>
    <mergeCell ref="J28:O28"/>
    <mergeCell ref="P28:Q28"/>
    <mergeCell ref="R28:U28"/>
    <mergeCell ref="G25:I29"/>
    <mergeCell ref="J25:O25"/>
    <mergeCell ref="P25:Q25"/>
    <mergeCell ref="R25:U25"/>
    <mergeCell ref="J26:O26"/>
    <mergeCell ref="P26:Q26"/>
    <mergeCell ref="R26:U26"/>
    <mergeCell ref="E37:F37"/>
    <mergeCell ref="Y38:AA38"/>
    <mergeCell ref="H39:L39"/>
    <mergeCell ref="Y39:AA41"/>
    <mergeCell ref="D40:F40"/>
    <mergeCell ref="H40:X40"/>
    <mergeCell ref="G31:O31"/>
    <mergeCell ref="P31:U31"/>
    <mergeCell ref="Y31:AA33"/>
    <mergeCell ref="G32:O33"/>
    <mergeCell ref="P32:U33"/>
    <mergeCell ref="C34:F35"/>
    <mergeCell ref="G34:X35"/>
    <mergeCell ref="Y34:AA34"/>
    <mergeCell ref="Y35:AA37"/>
    <mergeCell ref="C36:Q36"/>
    <mergeCell ref="C15:F33"/>
    <mergeCell ref="Y29:AA29"/>
    <mergeCell ref="G30:O30"/>
    <mergeCell ref="P30:U30"/>
    <mergeCell ref="Y30:AA30"/>
    <mergeCell ref="J27:O27"/>
    <mergeCell ref="P27:Q27"/>
    <mergeCell ref="R27:U27"/>
    <mergeCell ref="D42:F42"/>
    <mergeCell ref="H42:X42"/>
    <mergeCell ref="Y42:AA42"/>
    <mergeCell ref="Y43:AA49"/>
    <mergeCell ref="D44:F44"/>
    <mergeCell ref="H44:R44"/>
    <mergeCell ref="S44:T44"/>
    <mergeCell ref="U44:X44"/>
    <mergeCell ref="D46:F46"/>
    <mergeCell ref="H46:R46"/>
    <mergeCell ref="X50:AA50"/>
    <mergeCell ref="X51:AA53"/>
    <mergeCell ref="C52:D53"/>
    <mergeCell ref="E52:R52"/>
    <mergeCell ref="E53:R53"/>
    <mergeCell ref="T53:V53"/>
    <mergeCell ref="S46:T46"/>
    <mergeCell ref="U46:X46"/>
    <mergeCell ref="D48:F48"/>
    <mergeCell ref="H48:R48"/>
    <mergeCell ref="S48:T48"/>
    <mergeCell ref="V47:W47"/>
    <mergeCell ref="S47:U47"/>
  </mergeCells>
  <phoneticPr fontId="1"/>
  <conditionalFormatting sqref="I3">
    <cfRule type="expression" dxfId="60" priority="61">
      <formula>$I$3&lt;&gt;""</formula>
    </cfRule>
  </conditionalFormatting>
  <conditionalFormatting sqref="L3">
    <cfRule type="expression" dxfId="59" priority="60">
      <formula>$L$3&lt;&gt;""</formula>
    </cfRule>
  </conditionalFormatting>
  <conditionalFormatting sqref="O3">
    <cfRule type="expression" dxfId="58" priority="59">
      <formula>$O$3&lt;&gt;""</formula>
    </cfRule>
  </conditionalFormatting>
  <conditionalFormatting sqref="R3">
    <cfRule type="expression" dxfId="57" priority="58">
      <formula>$R$3&lt;&gt;""</formula>
    </cfRule>
  </conditionalFormatting>
  <conditionalFormatting sqref="V3:X3">
    <cfRule type="expression" dxfId="56" priority="38">
      <formula>$V$3&lt;&gt;""</formula>
    </cfRule>
  </conditionalFormatting>
  <conditionalFormatting sqref="W5">
    <cfRule type="expression" dxfId="55" priority="57">
      <formula>$V$5&lt;&gt;""</formula>
    </cfRule>
  </conditionalFormatting>
  <conditionalFormatting sqref="G34:X35">
    <cfRule type="expression" dxfId="54" priority="56">
      <formula>$G$34&lt;&gt;""</formula>
    </cfRule>
  </conditionalFormatting>
  <conditionalFormatting sqref="G37">
    <cfRule type="expression" dxfId="53" priority="55">
      <formula>$G$37&lt;&gt;""</formula>
    </cfRule>
  </conditionalFormatting>
  <conditionalFormatting sqref="I37">
    <cfRule type="expression" dxfId="52" priority="54">
      <formula>$I$37&lt;&gt;""</formula>
    </cfRule>
  </conditionalFormatting>
  <conditionalFormatting sqref="K37">
    <cfRule type="expression" dxfId="51" priority="53">
      <formula>$K$37&lt;&gt;""</formula>
    </cfRule>
  </conditionalFormatting>
  <conditionalFormatting sqref="H39:L39">
    <cfRule type="expression" dxfId="50" priority="52">
      <formula>$H$39&lt;&gt;""</formula>
    </cfRule>
  </conditionalFormatting>
  <conditionalFormatting sqref="H40">
    <cfRule type="expression" dxfId="49" priority="51">
      <formula>$H$40&lt;&gt;""</formula>
    </cfRule>
  </conditionalFormatting>
  <conditionalFormatting sqref="H42">
    <cfRule type="expression" dxfId="48" priority="50">
      <formula>$H$42&lt;&gt;""</formula>
    </cfRule>
  </conditionalFormatting>
  <conditionalFormatting sqref="H46">
    <cfRule type="expression" dxfId="47" priority="49">
      <formula>$H$46&lt;&gt;""</formula>
    </cfRule>
  </conditionalFormatting>
  <conditionalFormatting sqref="G7:L7">
    <cfRule type="expression" dxfId="46" priority="48">
      <formula>$G$7&lt;&gt;""</formula>
    </cfRule>
  </conditionalFormatting>
  <conditionalFormatting sqref="G8:L8 G9">
    <cfRule type="expression" dxfId="45" priority="47">
      <formula>$G$8&lt;&gt;""</formula>
    </cfRule>
  </conditionalFormatting>
  <conditionalFormatting sqref="M7:R7">
    <cfRule type="expression" dxfId="44" priority="46">
      <formula>$M$7&lt;&gt;""</formula>
    </cfRule>
  </conditionalFormatting>
  <conditionalFormatting sqref="M8:R8">
    <cfRule type="expression" dxfId="43" priority="45">
      <formula>$M$8&lt;&gt;""</formula>
    </cfRule>
  </conditionalFormatting>
  <conditionalFormatting sqref="S7:X7">
    <cfRule type="expression" dxfId="42" priority="44">
      <formula>$S$7&lt;&gt;""</formula>
    </cfRule>
  </conditionalFormatting>
  <conditionalFormatting sqref="S8:X8">
    <cfRule type="expression" dxfId="41" priority="43">
      <formula>$S$8&lt;&gt;""</formula>
    </cfRule>
  </conditionalFormatting>
  <conditionalFormatting sqref="G6">
    <cfRule type="expression" dxfId="40" priority="62">
      <formula>$G$6&lt;&gt;""</formula>
    </cfRule>
  </conditionalFormatting>
  <conditionalFormatting sqref="G4:X4">
    <cfRule type="expression" dxfId="39" priority="42">
      <formula>$G$4&lt;&gt;""</formula>
    </cfRule>
  </conditionalFormatting>
  <conditionalFormatting sqref="G5:H5">
    <cfRule type="expression" dxfId="38" priority="41">
      <formula>$G$5&lt;&gt;""</formula>
    </cfRule>
  </conditionalFormatting>
  <conditionalFormatting sqref="K5:L5">
    <cfRule type="expression" dxfId="37" priority="40">
      <formula>$K$5&lt;&gt;""</formula>
    </cfRule>
  </conditionalFormatting>
  <conditionalFormatting sqref="T5:V5">
    <cfRule type="expression" dxfId="36" priority="39">
      <formula>$T$5&lt;&gt;""</formula>
    </cfRule>
  </conditionalFormatting>
  <conditionalFormatting sqref="G11">
    <cfRule type="expression" dxfId="35" priority="37">
      <formula>$G$8&lt;&gt;""</formula>
    </cfRule>
  </conditionalFormatting>
  <conditionalFormatting sqref="K9">
    <cfRule type="expression" dxfId="34" priority="36">
      <formula>$K$9&lt;&gt;""</formula>
    </cfRule>
  </conditionalFormatting>
  <conditionalFormatting sqref="K10">
    <cfRule type="expression" dxfId="33" priority="35">
      <formula>$K$10&lt;&gt;""</formula>
    </cfRule>
  </conditionalFormatting>
  <conditionalFormatting sqref="W9">
    <cfRule type="expression" dxfId="32" priority="27">
      <formula>$W$9&lt;&gt;""</formula>
    </cfRule>
  </conditionalFormatting>
  <conditionalFormatting sqref="W10">
    <cfRule type="expression" dxfId="31" priority="26">
      <formula>$W$10&lt;&gt;""</formula>
    </cfRule>
  </conditionalFormatting>
  <conditionalFormatting sqref="K11">
    <cfRule type="expression" dxfId="30" priority="34">
      <formula>$K$11&lt;&gt;""</formula>
    </cfRule>
  </conditionalFormatting>
  <conditionalFormatting sqref="M9">
    <cfRule type="expression" dxfId="29" priority="33">
      <formula>$G$8&lt;&gt;""</formula>
    </cfRule>
  </conditionalFormatting>
  <conditionalFormatting sqref="M11">
    <cfRule type="expression" dxfId="28" priority="32">
      <formula>$G$8&lt;&gt;""</formula>
    </cfRule>
  </conditionalFormatting>
  <conditionalFormatting sqref="Q9:Q10">
    <cfRule type="expression" dxfId="27" priority="31">
      <formula>$Q$10&lt;&gt;""</formula>
    </cfRule>
  </conditionalFormatting>
  <conditionalFormatting sqref="Q11">
    <cfRule type="expression" dxfId="26" priority="30">
      <formula>$Q$11&lt;&gt;""</formula>
    </cfRule>
  </conditionalFormatting>
  <conditionalFormatting sqref="S9">
    <cfRule type="expression" dxfId="25" priority="29">
      <formula>$G$8&lt;&gt;""</formula>
    </cfRule>
  </conditionalFormatting>
  <conditionalFormatting sqref="S11">
    <cfRule type="expression" dxfId="24" priority="28">
      <formula>$G$8&lt;&gt;""</formula>
    </cfRule>
  </conditionalFormatting>
  <conditionalFormatting sqref="W11">
    <cfRule type="expression" dxfId="23" priority="25">
      <formula>$W$11&lt;&gt;""</formula>
    </cfRule>
  </conditionalFormatting>
  <conditionalFormatting sqref="U46:X46">
    <cfRule type="expression" dxfId="22" priority="24">
      <formula>$U$46&lt;&gt;""</formula>
    </cfRule>
  </conditionalFormatting>
  <conditionalFormatting sqref="G12">
    <cfRule type="expression" dxfId="21" priority="22">
      <formula>$G$8&lt;&gt;""</formula>
    </cfRule>
  </conditionalFormatting>
  <conditionalFormatting sqref="K12">
    <cfRule type="expression" dxfId="20" priority="23">
      <formula>K12&lt;&gt;""</formula>
    </cfRule>
  </conditionalFormatting>
  <conditionalFormatting sqref="M12">
    <cfRule type="expression" dxfId="19" priority="20">
      <formula>$G$8&lt;&gt;""</formula>
    </cfRule>
  </conditionalFormatting>
  <conditionalFormatting sqref="Q12">
    <cfRule type="expression" dxfId="18" priority="21">
      <formula>Q12&lt;&gt;""</formula>
    </cfRule>
  </conditionalFormatting>
  <conditionalFormatting sqref="S12">
    <cfRule type="expression" dxfId="17" priority="18">
      <formula>$G$8&lt;&gt;""</formula>
    </cfRule>
  </conditionalFormatting>
  <conditionalFormatting sqref="W12">
    <cfRule type="expression" dxfId="16" priority="19">
      <formula>W12&lt;&gt;""</formula>
    </cfRule>
  </conditionalFormatting>
  <conditionalFormatting sqref="G13">
    <cfRule type="expression" dxfId="15" priority="16">
      <formula>$G$8&lt;&gt;""</formula>
    </cfRule>
  </conditionalFormatting>
  <conditionalFormatting sqref="K13">
    <cfRule type="expression" dxfId="14" priority="17">
      <formula>K13&lt;&gt;""</formula>
    </cfRule>
  </conditionalFormatting>
  <conditionalFormatting sqref="Q13">
    <cfRule type="expression" dxfId="13" priority="15">
      <formula>Q13&lt;&gt;""</formula>
    </cfRule>
  </conditionalFormatting>
  <conditionalFormatting sqref="M13">
    <cfRule type="expression" dxfId="12" priority="13">
      <formula>$G$8&lt;&gt;""</formula>
    </cfRule>
  </conditionalFormatting>
  <conditionalFormatting sqref="W13">
    <cfRule type="expression" dxfId="11" priority="14">
      <formula>W13&lt;&gt;""</formula>
    </cfRule>
  </conditionalFormatting>
  <conditionalFormatting sqref="S13">
    <cfRule type="expression" dxfId="10" priority="12">
      <formula>$G$8&lt;&gt;""</formula>
    </cfRule>
  </conditionalFormatting>
  <conditionalFormatting sqref="G14">
    <cfRule type="expression" dxfId="9" priority="9">
      <formula>$G$8&lt;&gt;""</formula>
    </cfRule>
  </conditionalFormatting>
  <conditionalFormatting sqref="K14">
    <cfRule type="expression" dxfId="8" priority="10">
      <formula>K14&lt;&gt;""</formula>
    </cfRule>
  </conditionalFormatting>
  <conditionalFormatting sqref="Q14">
    <cfRule type="expression" dxfId="7" priority="8">
      <formula>Q14&lt;&gt;""</formula>
    </cfRule>
  </conditionalFormatting>
  <conditionalFormatting sqref="M14">
    <cfRule type="expression" dxfId="6" priority="6">
      <formula>$G$8&lt;&gt;""</formula>
    </cfRule>
  </conditionalFormatting>
  <conditionalFormatting sqref="W14">
    <cfRule type="expression" dxfId="5" priority="7">
      <formula>W14&lt;&gt;""</formula>
    </cfRule>
  </conditionalFormatting>
  <conditionalFormatting sqref="S14">
    <cfRule type="expression" dxfId="4" priority="5">
      <formula>$G$8&lt;&gt;""</formula>
    </cfRule>
  </conditionalFormatting>
  <conditionalFormatting sqref="U46:X46">
    <cfRule type="expression" dxfId="3" priority="4">
      <formula>$U$43&lt;&gt;""</formula>
    </cfRule>
  </conditionalFormatting>
  <conditionalFormatting sqref="U48:X48">
    <cfRule type="expression" dxfId="2" priority="3">
      <formula>$U$46&lt;&gt;""</formula>
    </cfRule>
  </conditionalFormatting>
  <conditionalFormatting sqref="H48">
    <cfRule type="expression" dxfId="1" priority="2">
      <formula>$H$46&lt;&gt;""</formula>
    </cfRule>
  </conditionalFormatting>
  <conditionalFormatting sqref="H44">
    <cfRule type="expression" dxfId="0" priority="1">
      <formula>$H$46&lt;&gt;""</formula>
    </cfRule>
  </conditionalFormatting>
  <dataValidations count="2">
    <dataValidation type="custom" errorStyle="information" allowBlank="1" showInputMessage="1" showErrorMessage="1" error="有線マイクの本数が4本以上になっております。_x000a_本数に限りがあるため、事前にお問い合わせください。" sqref="K9:K10 W9:W10 Q9:Q10" xr:uid="{B3818A14-1F96-4032-AF53-ABBBAFDB1D1B}">
      <formula1>SUM(K$9:K$10)&lt;=3</formula1>
    </dataValidation>
    <dataValidation type="custom" errorStyle="information" allowBlank="1" showErrorMessage="1" error="ワイヤレスマイクの本数が3本以上になっております。_x000a_本数に限りがあるため、事前にお問い合わせください。" sqref="Q11 K11 W11" xr:uid="{CED367EF-4FAE-470C-ADC5-3CCCAFDDF008}">
      <formula1>K11&lt;=2</formula1>
    </dataValidation>
  </dataValidations>
  <printOptions horizontalCentered="1"/>
  <pageMargins left="0.23622047244094491" right="0.23622047244094491" top="0.55118110236220474" bottom="0.55118110236220474"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79130A65-A3C1-471A-87E3-6B00B806935F}">
          <x14:formula1>
            <xm:f>入力規則【非表示】!$C$2:$C$6</xm:f>
          </x14:formula1>
          <xm:sqref>R3</xm:sqref>
        </x14:dataValidation>
        <x14:dataValidation type="list" allowBlank="1" showInputMessage="1" showErrorMessage="1" xr:uid="{9539A364-587C-453B-AEDA-5B861C0E1542}">
          <x14:formula1>
            <xm:f>入力規則【非表示】!$E$2:$E$4</xm:f>
          </x14:formula1>
          <xm:sqref>V3:X3</xm:sqref>
        </x14:dataValidation>
        <x14:dataValidation type="list" allowBlank="1" showInputMessage="1" showErrorMessage="1" xr:uid="{25961D92-3AD9-44F9-8E91-36AA3C63CFEE}">
          <x14:formula1>
            <xm:f>入力規則【非表示】!$G$2:$G$4</xm:f>
          </x14:formula1>
          <xm:sqref>G8:X8</xm:sqref>
        </x14:dataValidation>
        <x14:dataValidation type="list" allowBlank="1" showInputMessage="1" showErrorMessage="1" xr:uid="{DE29390B-228B-4F9D-9302-162B1031CD2A}">
          <x14:formula1>
            <xm:f>入力規則【非表示】!$A$2:$A$8</xm:f>
          </x14:formula1>
          <xm:sqref>G7:X7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A2AB4-4C8E-4887-A3D7-F3510A4C8E54}">
  <sheetPr codeName="Sheet4"/>
  <dimension ref="A1:U59"/>
  <sheetViews>
    <sheetView workbookViewId="0">
      <selection activeCell="A8" sqref="A8"/>
    </sheetView>
  </sheetViews>
  <sheetFormatPr defaultRowHeight="13.5"/>
  <cols>
    <col min="1" max="1" width="10.125" bestFit="1" customWidth="1"/>
    <col min="2" max="2" width="11.125" customWidth="1"/>
    <col min="3" max="3" width="22.75" customWidth="1"/>
    <col min="4" max="4" width="12.125" customWidth="1"/>
    <col min="5" max="5" width="16.625" customWidth="1"/>
    <col min="6" max="6" width="4.5" customWidth="1"/>
    <col min="7" max="7" width="11.25" customWidth="1"/>
    <col min="8" max="8" width="14.125" customWidth="1"/>
    <col min="9" max="9" width="9.875" style="1" customWidth="1"/>
    <col min="10" max="10" width="11.25" bestFit="1" customWidth="1"/>
    <col min="11" max="11" width="15.125" customWidth="1"/>
    <col min="12" max="12" width="7.625" style="1" customWidth="1"/>
    <col min="13" max="13" width="4.875" customWidth="1"/>
    <col min="15" max="15" width="9" style="1"/>
  </cols>
  <sheetData>
    <row r="1" spans="1:21">
      <c r="A1" t="s">
        <v>108</v>
      </c>
      <c r="C1" t="s">
        <v>109</v>
      </c>
      <c r="E1" t="s">
        <v>110</v>
      </c>
      <c r="G1" t="s">
        <v>111</v>
      </c>
      <c r="I1" t="s">
        <v>27</v>
      </c>
      <c r="K1" s="1"/>
      <c r="L1"/>
      <c r="M1" t="s">
        <v>10</v>
      </c>
      <c r="N1" s="1"/>
      <c r="O1"/>
      <c r="P1" t="s">
        <v>112</v>
      </c>
      <c r="Q1" s="1"/>
      <c r="T1" t="s">
        <v>23</v>
      </c>
    </row>
    <row r="2" spans="1:21">
      <c r="A2" s="2" t="s">
        <v>90</v>
      </c>
      <c r="C2" s="2" t="s">
        <v>114</v>
      </c>
      <c r="E2" s="2" t="s">
        <v>115</v>
      </c>
      <c r="G2" s="2" t="s">
        <v>92</v>
      </c>
      <c r="I2" t="s">
        <v>116</v>
      </c>
      <c r="J2" t="s">
        <v>117</v>
      </c>
      <c r="K2" s="1" t="s">
        <v>25</v>
      </c>
      <c r="L2"/>
      <c r="M2" t="s">
        <v>118</v>
      </c>
      <c r="N2" s="3">
        <v>3000</v>
      </c>
      <c r="O2"/>
      <c r="P2" t="s">
        <v>119</v>
      </c>
      <c r="Q2" s="3">
        <v>3000</v>
      </c>
      <c r="T2" t="s">
        <v>119</v>
      </c>
      <c r="U2" s="3">
        <v>5000</v>
      </c>
    </row>
    <row r="3" spans="1:21">
      <c r="A3" s="2" t="s">
        <v>151</v>
      </c>
      <c r="C3" s="2" t="s">
        <v>121</v>
      </c>
      <c r="E3" s="2" t="s">
        <v>86</v>
      </c>
      <c r="G3" s="2" t="s">
        <v>93</v>
      </c>
      <c r="I3" t="s">
        <v>113</v>
      </c>
      <c r="J3" t="s">
        <v>115</v>
      </c>
      <c r="K3" s="3">
        <v>5400</v>
      </c>
      <c r="L3"/>
      <c r="M3" t="s">
        <v>122</v>
      </c>
      <c r="N3" s="3">
        <v>1500</v>
      </c>
      <c r="O3"/>
      <c r="Q3" s="1"/>
    </row>
    <row r="4" spans="1:21">
      <c r="A4" s="2" t="s">
        <v>152</v>
      </c>
      <c r="C4" s="2" t="s">
        <v>124</v>
      </c>
      <c r="E4" s="2" t="s">
        <v>125</v>
      </c>
      <c r="G4" s="2" t="s">
        <v>126</v>
      </c>
      <c r="I4" t="s">
        <v>113</v>
      </c>
      <c r="J4" t="s">
        <v>86</v>
      </c>
      <c r="K4" s="3">
        <v>7200</v>
      </c>
      <c r="L4"/>
      <c r="N4" s="1"/>
      <c r="O4"/>
      <c r="Q4" s="1"/>
    </row>
    <row r="5" spans="1:21">
      <c r="A5" s="2" t="s">
        <v>91</v>
      </c>
      <c r="C5" s="2" t="s">
        <v>128</v>
      </c>
      <c r="G5" s="2" t="s">
        <v>129</v>
      </c>
      <c r="I5" t="s">
        <v>113</v>
      </c>
      <c r="J5" t="s">
        <v>125</v>
      </c>
      <c r="K5" s="3">
        <v>12300</v>
      </c>
      <c r="L5"/>
      <c r="N5" s="1"/>
      <c r="O5"/>
      <c r="Q5" s="1"/>
    </row>
    <row r="6" spans="1:21">
      <c r="A6" s="2" t="s">
        <v>153</v>
      </c>
      <c r="C6" s="2" t="s">
        <v>85</v>
      </c>
      <c r="G6" s="2" t="s">
        <v>131</v>
      </c>
      <c r="I6" t="s">
        <v>120</v>
      </c>
      <c r="J6" t="s">
        <v>115</v>
      </c>
      <c r="K6" s="3">
        <v>32400</v>
      </c>
      <c r="L6"/>
      <c r="N6" s="1"/>
      <c r="O6"/>
      <c r="Q6" s="1"/>
    </row>
    <row r="7" spans="1:21">
      <c r="A7" s="2" t="s">
        <v>154</v>
      </c>
      <c r="G7" s="2" t="s">
        <v>133</v>
      </c>
      <c r="I7" t="s">
        <v>120</v>
      </c>
      <c r="J7" t="s">
        <v>86</v>
      </c>
      <c r="K7" s="3">
        <v>43200</v>
      </c>
      <c r="L7"/>
      <c r="N7" s="1"/>
      <c r="O7"/>
      <c r="Q7" s="1"/>
    </row>
    <row r="8" spans="1:21">
      <c r="A8" s="2"/>
      <c r="I8" t="s">
        <v>120</v>
      </c>
      <c r="J8" t="s">
        <v>125</v>
      </c>
      <c r="K8" s="3">
        <v>73500</v>
      </c>
      <c r="L8"/>
      <c r="N8" s="1"/>
      <c r="O8"/>
      <c r="Q8" s="1"/>
    </row>
    <row r="9" spans="1:21">
      <c r="I9" t="s">
        <v>123</v>
      </c>
      <c r="J9" t="s">
        <v>115</v>
      </c>
      <c r="K9" s="3">
        <v>14100</v>
      </c>
      <c r="L9"/>
      <c r="N9" s="1"/>
      <c r="O9"/>
      <c r="Q9" s="1"/>
    </row>
    <row r="10" spans="1:21">
      <c r="I10" t="s">
        <v>123</v>
      </c>
      <c r="J10" t="s">
        <v>86</v>
      </c>
      <c r="K10" s="3">
        <v>18800</v>
      </c>
      <c r="L10"/>
      <c r="N10" s="1"/>
      <c r="O10"/>
      <c r="Q10" s="1"/>
    </row>
    <row r="11" spans="1:21">
      <c r="I11" t="s">
        <v>123</v>
      </c>
      <c r="J11" t="s">
        <v>125</v>
      </c>
      <c r="K11" s="3">
        <v>31900</v>
      </c>
      <c r="L11"/>
      <c r="N11" s="1"/>
      <c r="O11"/>
      <c r="Q11" s="1"/>
    </row>
    <row r="12" spans="1:21">
      <c r="I12" t="s">
        <v>127</v>
      </c>
      <c r="J12" t="s">
        <v>115</v>
      </c>
      <c r="K12" s="3">
        <v>8700</v>
      </c>
      <c r="L12"/>
      <c r="N12" s="1"/>
      <c r="O12"/>
      <c r="Q12" s="1"/>
    </row>
    <row r="13" spans="1:21">
      <c r="A13" t="s">
        <v>135</v>
      </c>
      <c r="C13" t="s">
        <v>136</v>
      </c>
      <c r="I13" t="s">
        <v>127</v>
      </c>
      <c r="J13" t="s">
        <v>86</v>
      </c>
      <c r="K13" s="3">
        <v>11600</v>
      </c>
      <c r="L13"/>
      <c r="N13" s="1"/>
      <c r="O13"/>
      <c r="Q13" s="1"/>
    </row>
    <row r="14" spans="1:21">
      <c r="A14" s="58">
        <v>0.1</v>
      </c>
      <c r="B14" s="64"/>
      <c r="C14" s="2" t="s">
        <v>137</v>
      </c>
      <c r="I14" t="s">
        <v>127</v>
      </c>
      <c r="J14" t="s">
        <v>125</v>
      </c>
      <c r="K14" s="3">
        <v>19600</v>
      </c>
      <c r="L14"/>
      <c r="N14" s="1"/>
      <c r="O14"/>
      <c r="Q14" s="1"/>
    </row>
    <row r="15" spans="1:21">
      <c r="C15" s="2" t="s">
        <v>138</v>
      </c>
      <c r="I15" t="s">
        <v>130</v>
      </c>
      <c r="J15" t="s">
        <v>115</v>
      </c>
      <c r="K15" s="3">
        <v>4400</v>
      </c>
      <c r="L15"/>
      <c r="N15" s="1"/>
      <c r="O15"/>
      <c r="Q15" s="1"/>
    </row>
    <row r="16" spans="1:21">
      <c r="A16" t="s">
        <v>139</v>
      </c>
      <c r="C16" s="2" t="s">
        <v>140</v>
      </c>
      <c r="I16" t="s">
        <v>130</v>
      </c>
      <c r="J16" t="s">
        <v>86</v>
      </c>
      <c r="K16" s="3">
        <v>5800</v>
      </c>
      <c r="L16"/>
      <c r="N16" s="1"/>
      <c r="O16"/>
      <c r="Q16" s="1"/>
    </row>
    <row r="17" spans="1:17">
      <c r="A17" s="2" t="s">
        <v>141</v>
      </c>
      <c r="I17" t="s">
        <v>130</v>
      </c>
      <c r="J17" t="s">
        <v>125</v>
      </c>
      <c r="K17" s="3">
        <v>9800</v>
      </c>
      <c r="L17"/>
      <c r="N17" s="1"/>
      <c r="O17"/>
      <c r="Q17" s="1"/>
    </row>
    <row r="18" spans="1:17">
      <c r="I18" t="s">
        <v>132</v>
      </c>
      <c r="J18" t="s">
        <v>115</v>
      </c>
      <c r="K18" s="3">
        <v>14100</v>
      </c>
      <c r="L18"/>
      <c r="N18" s="1"/>
      <c r="O18"/>
      <c r="Q18" s="1"/>
    </row>
    <row r="19" spans="1:17">
      <c r="I19" t="s">
        <v>132</v>
      </c>
      <c r="J19" t="s">
        <v>86</v>
      </c>
      <c r="K19" s="3">
        <v>18800</v>
      </c>
      <c r="L19"/>
      <c r="N19" s="1"/>
      <c r="O19"/>
      <c r="Q19" s="1"/>
    </row>
    <row r="20" spans="1:17">
      <c r="I20" t="s">
        <v>132</v>
      </c>
      <c r="J20" t="s">
        <v>125</v>
      </c>
      <c r="K20" s="3">
        <v>31900</v>
      </c>
      <c r="L20"/>
      <c r="N20" s="1"/>
      <c r="O20"/>
      <c r="Q20" s="1"/>
    </row>
    <row r="21" spans="1:17">
      <c r="I21" t="s">
        <v>134</v>
      </c>
      <c r="J21" t="s">
        <v>115</v>
      </c>
      <c r="K21" s="3">
        <v>8700</v>
      </c>
      <c r="L21"/>
      <c r="N21" s="1"/>
      <c r="O21"/>
      <c r="Q21" s="1"/>
    </row>
    <row r="22" spans="1:17">
      <c r="I22" t="s">
        <v>134</v>
      </c>
      <c r="J22" t="s">
        <v>86</v>
      </c>
      <c r="K22" s="3">
        <v>11600</v>
      </c>
      <c r="L22"/>
      <c r="N22" s="1"/>
      <c r="O22"/>
      <c r="Q22" s="1"/>
    </row>
    <row r="23" spans="1:17">
      <c r="I23" t="s">
        <v>134</v>
      </c>
      <c r="J23" t="s">
        <v>125</v>
      </c>
      <c r="K23" s="3">
        <v>19600</v>
      </c>
      <c r="L23"/>
      <c r="N23" s="1"/>
      <c r="O23"/>
      <c r="Q23" s="1"/>
    </row>
    <row r="24" spans="1:17">
      <c r="I24"/>
      <c r="K24" s="1"/>
      <c r="L24"/>
      <c r="N24" s="1"/>
      <c r="O24"/>
      <c r="Q24" s="1"/>
    </row>
    <row r="25" spans="1:17">
      <c r="I25"/>
      <c r="J25" s="1"/>
      <c r="L25"/>
      <c r="M25" s="1"/>
      <c r="O25"/>
      <c r="P25" s="1"/>
    </row>
    <row r="26" spans="1:17">
      <c r="I26"/>
      <c r="J26" s="1"/>
      <c r="L26"/>
      <c r="M26" s="1"/>
      <c r="O26"/>
      <c r="P26" s="1"/>
    </row>
    <row r="27" spans="1:17">
      <c r="A27" t="s">
        <v>142</v>
      </c>
    </row>
    <row r="28" spans="1:17">
      <c r="A28" s="62"/>
      <c r="B28" s="57" t="s">
        <v>143</v>
      </c>
      <c r="C28" s="57" t="s">
        <v>144</v>
      </c>
      <c r="D28" s="57" t="s">
        <v>145</v>
      </c>
    </row>
    <row r="29" spans="1:17">
      <c r="A29" s="219" t="s">
        <v>26</v>
      </c>
      <c r="B29" s="57">
        <v>1</v>
      </c>
      <c r="C29" s="59" t="str">
        <f>IF('見積発行依頼書（入力画面）'!G5="","",'見積発行依頼書（入力画面）'!G5&amp;"　　"&amp;'見積発行依頼書（入力画面）'!V3)</f>
        <v/>
      </c>
      <c r="D29" s="61" t="str">
        <f>'見積発行依頼書（入力画面）'!R12</f>
        <v/>
      </c>
      <c r="F29" s="1"/>
      <c r="I29"/>
      <c r="L29"/>
      <c r="O29"/>
    </row>
    <row r="30" spans="1:17">
      <c r="A30" s="219"/>
      <c r="B30" s="57" t="str">
        <f>IF(C30&lt;&gt;"",MAX(B29:B29)+1,"")</f>
        <v/>
      </c>
      <c r="C30" s="63" t="str">
        <f>IF('見積発行依頼書（入力画面）'!P13="","","マイク　"&amp;'見積発行依頼書（入力画面）'!P13&amp;"　本")</f>
        <v/>
      </c>
      <c r="D30" s="61" t="str">
        <f>'見積発行依頼書（入力画面）'!R13</f>
        <v/>
      </c>
      <c r="F30" s="1"/>
      <c r="I30"/>
      <c r="L30"/>
      <c r="O30"/>
    </row>
    <row r="31" spans="1:17">
      <c r="A31" s="219"/>
      <c r="B31" s="57" t="str">
        <f>IF(C31&lt;&gt;"",MAX(B29:B30)+1,"")</f>
        <v/>
      </c>
      <c r="C31" s="63" t="str">
        <f>IF('見積発行依頼書（入力画面）'!P14="","","ホワイトボード　"&amp;'見積発行依頼書（入力画面）'!P14&amp;"　台")</f>
        <v/>
      </c>
      <c r="D31" s="61" t="str">
        <f>'見積発行依頼書（入力画面）'!R14</f>
        <v/>
      </c>
      <c r="F31" s="1"/>
      <c r="I31"/>
      <c r="L31"/>
      <c r="O31"/>
    </row>
    <row r="32" spans="1:17">
      <c r="A32" s="219"/>
      <c r="B32" s="57" t="str">
        <f>IF(C32&lt;&gt;"",MAX(B29:B31)+1,"")</f>
        <v/>
      </c>
      <c r="C32" s="63" t="str">
        <f>IF('見積発行依頼書（入力画面）'!P15="","","スクリーン　"&amp;'見積発行依頼書（入力画面）'!P15&amp;"　台")</f>
        <v/>
      </c>
      <c r="D32" s="61" t="str">
        <f>'見積発行依頼書（入力画面）'!R15</f>
        <v/>
      </c>
      <c r="F32" s="1"/>
      <c r="I32"/>
      <c r="L32"/>
      <c r="O32"/>
    </row>
    <row r="33" spans="1:15">
      <c r="A33" s="219"/>
      <c r="B33" s="57" t="str">
        <f>IF(C33&lt;&gt;"",MAX(B29:B32)+1,"")</f>
        <v/>
      </c>
      <c r="C33" s="63" t="str">
        <f>IF('見積発行依頼書（入力画面）'!P16="","","プロジェクター　"&amp;'見積発行依頼書（入力画面）'!P16&amp;"　台")</f>
        <v/>
      </c>
      <c r="D33" s="61" t="str">
        <f>'見積発行依頼書（入力画面）'!R16</f>
        <v/>
      </c>
      <c r="F33" s="1"/>
      <c r="I33"/>
      <c r="L33"/>
      <c r="O33"/>
    </row>
    <row r="34" spans="1:15">
      <c r="A34" s="155" t="s">
        <v>28</v>
      </c>
      <c r="B34" s="57" t="str">
        <f>IF(C34&lt;&gt;"",MAX(B29:B33)+1,"")</f>
        <v/>
      </c>
      <c r="C34" s="60" t="str">
        <f>IF('見積発行依頼書（入力画面）'!M5="","",'見積発行依頼書（入力画面）'!M5&amp;"　　"&amp;'見積発行依頼書（入力画面）'!V3)</f>
        <v/>
      </c>
      <c r="D34" s="61" t="str">
        <f>'見積発行依頼書（入力画面）'!R17</f>
        <v/>
      </c>
      <c r="F34" s="1"/>
      <c r="I34"/>
      <c r="L34"/>
      <c r="O34"/>
    </row>
    <row r="35" spans="1:15">
      <c r="A35" s="158"/>
      <c r="B35" s="57" t="str">
        <f>IF(C35&lt;&gt;"",MAX(B29:B34)+1,"")</f>
        <v/>
      </c>
      <c r="C35" s="63" t="str">
        <f>IF('見積発行依頼書（入力画面）'!P18="","","マイク　"&amp;'見積発行依頼書（入力画面）'!P18&amp;"　本")</f>
        <v/>
      </c>
      <c r="D35" s="61" t="str">
        <f>'見積発行依頼書（入力画面）'!R18</f>
        <v/>
      </c>
      <c r="F35" s="1"/>
      <c r="I35"/>
      <c r="L35"/>
      <c r="O35"/>
    </row>
    <row r="36" spans="1:15">
      <c r="A36" s="158"/>
      <c r="B36" s="57" t="str">
        <f>IF(C36&lt;&gt;"",MAX(B29:B35)+1,"")</f>
        <v/>
      </c>
      <c r="C36" s="63" t="str">
        <f>IF('見積発行依頼書（入力画面）'!P19="","","ホワイトボード　"&amp;'見積発行依頼書（入力画面）'!P19&amp;"　台")</f>
        <v/>
      </c>
      <c r="D36" s="61" t="str">
        <f>'見積発行依頼書（入力画面）'!R19</f>
        <v/>
      </c>
      <c r="F36" s="1"/>
      <c r="I36"/>
      <c r="L36"/>
      <c r="O36"/>
    </row>
    <row r="37" spans="1:15">
      <c r="A37" s="158"/>
      <c r="B37" s="57" t="str">
        <f>IF(C37&lt;&gt;"",MAX(B29:B36)+1,"")</f>
        <v/>
      </c>
      <c r="C37" s="63" t="str">
        <f>IF('見積発行依頼書（入力画面）'!P20="","","スクリーン　"&amp;'見積発行依頼書（入力画面）'!P20&amp;"　台")</f>
        <v/>
      </c>
      <c r="D37" s="61" t="str">
        <f>'見積発行依頼書（入力画面）'!R20</f>
        <v/>
      </c>
      <c r="F37" s="1"/>
      <c r="I37"/>
      <c r="L37"/>
      <c r="O37"/>
    </row>
    <row r="38" spans="1:15">
      <c r="A38" s="160"/>
      <c r="B38" s="57" t="str">
        <f>IF(C38&lt;&gt;"",MAX(B29:B37)+1,"")</f>
        <v/>
      </c>
      <c r="C38" s="63" t="str">
        <f>IF('見積発行依頼書（入力画面）'!P21="","","プロジェクター　"&amp;'見積発行依頼書（入力画面）'!P21&amp;"　台")</f>
        <v/>
      </c>
      <c r="D38" s="61" t="str">
        <f>'見積発行依頼書（入力画面）'!R21</f>
        <v/>
      </c>
      <c r="F38" s="1"/>
      <c r="I38"/>
      <c r="L38"/>
      <c r="O38"/>
    </row>
    <row r="39" spans="1:15">
      <c r="A39" s="155" t="s">
        <v>29</v>
      </c>
      <c r="B39" s="57" t="str">
        <f>IF(C39&lt;&gt;"",MAX(B29:B38)+1,"")</f>
        <v/>
      </c>
      <c r="C39" s="60" t="str">
        <f>IF('見積発行依頼書（入力画面）'!S5="","",'見積発行依頼書（入力画面）'!S5&amp;"　　"&amp;'見積発行依頼書（入力画面）'!V3)</f>
        <v/>
      </c>
      <c r="D39" s="61" t="str">
        <f>'見積発行依頼書（入力画面）'!R22</f>
        <v/>
      </c>
      <c r="F39" s="1"/>
      <c r="I39"/>
      <c r="L39"/>
      <c r="O39"/>
    </row>
    <row r="40" spans="1:15">
      <c r="A40" s="158"/>
      <c r="B40" s="57" t="str">
        <f>IF(C40&lt;&gt;"",MAX(B29:B39)+1,"")</f>
        <v/>
      </c>
      <c r="C40" s="63" t="str">
        <f>IF('見積発行依頼書（入力画面）'!P23="","","マイク　"&amp;'見積発行依頼書（入力画面）'!P23&amp;"　本")</f>
        <v/>
      </c>
      <c r="D40" s="61" t="str">
        <f>'見積発行依頼書（入力画面）'!R23</f>
        <v/>
      </c>
      <c r="F40" s="1"/>
      <c r="I40"/>
      <c r="L40"/>
      <c r="O40"/>
    </row>
    <row r="41" spans="1:15">
      <c r="A41" s="158"/>
      <c r="B41" s="57" t="str">
        <f>IF(C41&lt;&gt;"",MAX(B29:B40)+1,"")</f>
        <v/>
      </c>
      <c r="C41" s="63" t="str">
        <f>IF('見積発行依頼書（入力画面）'!P24="","","ホワイトボード　"&amp;'見積発行依頼書（入力画面）'!P24&amp;"　台")</f>
        <v/>
      </c>
      <c r="D41" s="61" t="str">
        <f>'見積発行依頼書（入力画面）'!R24</f>
        <v/>
      </c>
      <c r="F41" s="1"/>
      <c r="I41"/>
      <c r="L41"/>
      <c r="O41"/>
    </row>
    <row r="42" spans="1:15">
      <c r="A42" s="158"/>
      <c r="B42" s="57" t="str">
        <f>IF(C42&lt;&gt;"",MAX(B29:B41)+1,"")</f>
        <v/>
      </c>
      <c r="C42" s="63" t="str">
        <f>IF('見積発行依頼書（入力画面）'!P25="","","スクリーン　"&amp;'見積発行依頼書（入力画面）'!P25&amp;"　台")</f>
        <v/>
      </c>
      <c r="D42" s="61" t="str">
        <f>'見積発行依頼書（入力画面）'!R25</f>
        <v/>
      </c>
      <c r="F42" s="1"/>
      <c r="I42"/>
      <c r="L42"/>
      <c r="O42"/>
    </row>
    <row r="43" spans="1:15">
      <c r="A43" s="160"/>
      <c r="B43" s="57" t="str">
        <f>IF(C43&lt;&gt;"",MAX(B29:B42)+1,"")</f>
        <v/>
      </c>
      <c r="C43" s="63" t="str">
        <f>IF('見積発行依頼書（入力画面）'!P26="","","プロジェクター　"&amp;'見積発行依頼書（入力画面）'!P26&amp;"　台")</f>
        <v/>
      </c>
      <c r="D43" s="61" t="str">
        <f>'見積発行依頼書（入力画面）'!R26</f>
        <v/>
      </c>
      <c r="F43" s="1"/>
      <c r="I43"/>
      <c r="L43"/>
      <c r="O43"/>
    </row>
    <row r="45" spans="1:15">
      <c r="A45" t="s">
        <v>146</v>
      </c>
    </row>
    <row r="46" spans="1:15">
      <c r="A46">
        <v>1</v>
      </c>
      <c r="B46" s="472" t="str">
        <f t="shared" ref="B46:B59" si="0">IF(ISERROR(VLOOKUP(A46,$B$29:$D$43,2,FALSE)),"",VLOOKUP(A46,$B$29:$D$43,2,FALSE))</f>
        <v/>
      </c>
      <c r="C46" s="472"/>
      <c r="D46" s="1" t="str">
        <f t="shared" ref="D46:D59" si="1">IF(ISERROR(VLOOKUP(A46,$B$29:$D$43,3,FALSE)),"",VLOOKUP(A46,$B$29:$D$43,3,FALSE))</f>
        <v/>
      </c>
    </row>
    <row r="47" spans="1:15">
      <c r="A47">
        <v>2</v>
      </c>
      <c r="B47" s="472" t="str">
        <f t="shared" si="0"/>
        <v/>
      </c>
      <c r="C47" s="472"/>
      <c r="D47" s="1" t="str">
        <f t="shared" si="1"/>
        <v/>
      </c>
    </row>
    <row r="48" spans="1:15">
      <c r="A48">
        <v>3</v>
      </c>
      <c r="B48" s="472" t="str">
        <f t="shared" si="0"/>
        <v/>
      </c>
      <c r="C48" s="472"/>
      <c r="D48" s="1" t="str">
        <f t="shared" si="1"/>
        <v/>
      </c>
    </row>
    <row r="49" spans="1:4">
      <c r="A49">
        <v>4</v>
      </c>
      <c r="B49" s="472" t="str">
        <f t="shared" si="0"/>
        <v/>
      </c>
      <c r="C49" s="472"/>
      <c r="D49" s="1" t="str">
        <f t="shared" si="1"/>
        <v/>
      </c>
    </row>
    <row r="50" spans="1:4">
      <c r="A50">
        <v>5</v>
      </c>
      <c r="B50" s="472" t="str">
        <f t="shared" si="0"/>
        <v/>
      </c>
      <c r="C50" s="472"/>
      <c r="D50" s="1" t="str">
        <f t="shared" si="1"/>
        <v/>
      </c>
    </row>
    <row r="51" spans="1:4">
      <c r="A51">
        <v>6</v>
      </c>
      <c r="B51" s="472" t="str">
        <f t="shared" si="0"/>
        <v/>
      </c>
      <c r="C51" s="472"/>
      <c r="D51" s="1" t="str">
        <f t="shared" si="1"/>
        <v/>
      </c>
    </row>
    <row r="52" spans="1:4">
      <c r="A52">
        <v>7</v>
      </c>
      <c r="B52" s="472" t="str">
        <f t="shared" si="0"/>
        <v/>
      </c>
      <c r="C52" s="472"/>
      <c r="D52" s="1" t="str">
        <f t="shared" si="1"/>
        <v/>
      </c>
    </row>
    <row r="53" spans="1:4">
      <c r="A53">
        <v>8</v>
      </c>
      <c r="B53" s="472" t="str">
        <f t="shared" si="0"/>
        <v/>
      </c>
      <c r="C53" s="472"/>
      <c r="D53" s="1" t="str">
        <f t="shared" si="1"/>
        <v/>
      </c>
    </row>
    <row r="54" spans="1:4">
      <c r="A54">
        <v>9</v>
      </c>
      <c r="B54" s="472" t="str">
        <f t="shared" si="0"/>
        <v/>
      </c>
      <c r="C54" s="472"/>
      <c r="D54" s="1" t="str">
        <f t="shared" si="1"/>
        <v/>
      </c>
    </row>
    <row r="55" spans="1:4">
      <c r="A55">
        <v>10</v>
      </c>
      <c r="B55" s="472" t="str">
        <f t="shared" si="0"/>
        <v/>
      </c>
      <c r="C55" s="472"/>
      <c r="D55" s="1" t="str">
        <f t="shared" si="1"/>
        <v/>
      </c>
    </row>
    <row r="56" spans="1:4">
      <c r="A56">
        <v>11</v>
      </c>
      <c r="B56" s="472" t="str">
        <f t="shared" si="0"/>
        <v/>
      </c>
      <c r="C56" s="472"/>
      <c r="D56" s="1" t="str">
        <f t="shared" si="1"/>
        <v/>
      </c>
    </row>
    <row r="57" spans="1:4">
      <c r="A57">
        <v>12</v>
      </c>
      <c r="B57" s="472" t="str">
        <f t="shared" si="0"/>
        <v/>
      </c>
      <c r="C57" s="472"/>
      <c r="D57" s="1" t="str">
        <f t="shared" si="1"/>
        <v/>
      </c>
    </row>
    <row r="58" spans="1:4">
      <c r="A58">
        <v>13</v>
      </c>
      <c r="B58" s="472" t="str">
        <f t="shared" si="0"/>
        <v/>
      </c>
      <c r="C58" s="472"/>
      <c r="D58" s="1" t="str">
        <f t="shared" si="1"/>
        <v/>
      </c>
    </row>
    <row r="59" spans="1:4">
      <c r="A59">
        <v>14</v>
      </c>
      <c r="B59" s="472" t="str">
        <f t="shared" si="0"/>
        <v/>
      </c>
      <c r="C59" s="472"/>
      <c r="D59" s="1" t="str">
        <f t="shared" si="1"/>
        <v/>
      </c>
    </row>
  </sheetData>
  <mergeCells count="17">
    <mergeCell ref="B55:C55"/>
    <mergeCell ref="B56:C56"/>
    <mergeCell ref="B57:C57"/>
    <mergeCell ref="B58:C58"/>
    <mergeCell ref="B59:C59"/>
    <mergeCell ref="B54:C54"/>
    <mergeCell ref="A29:A33"/>
    <mergeCell ref="A34:A38"/>
    <mergeCell ref="A39:A43"/>
    <mergeCell ref="B46:C46"/>
    <mergeCell ref="B47:C47"/>
    <mergeCell ref="B48:C48"/>
    <mergeCell ref="B49:C49"/>
    <mergeCell ref="B50:C50"/>
    <mergeCell ref="B51:C51"/>
    <mergeCell ref="B52:C52"/>
    <mergeCell ref="B53:C5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e7fb39e-4c25-41c4-8641-01b3490dde1a">
      <UserInfo>
        <DisplayName/>
        <AccountId xsi:nil="true"/>
        <AccountType/>
      </UserInfo>
    </SharedWithUsers>
    <lcf76f155ced4ddcb4097134ff3c332f xmlns="2b14d44f-3665-45bb-b3f8-9dc4c5cdeb14">
      <Terms xmlns="http://schemas.microsoft.com/office/infopath/2007/PartnerControls"/>
    </lcf76f155ced4ddcb4097134ff3c332f>
    <TaxCatchAll xmlns="3e7fb39e-4c25-41c4-8641-01b3490dde1a" xsi:nil="true"/>
    <_Flow_SignoffStatus xmlns="2b14d44f-3665-45bb-b3f8-9dc4c5cdeb1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70F07F78A017B46B28587C47C90F011" ma:contentTypeVersion="19" ma:contentTypeDescription="新しいドキュメントを作成します。" ma:contentTypeScope="" ma:versionID="cfaf1126f24240279f80118b628f391f">
  <xsd:schema xmlns:xsd="http://www.w3.org/2001/XMLSchema" xmlns:xs="http://www.w3.org/2001/XMLSchema" xmlns:p="http://schemas.microsoft.com/office/2006/metadata/properties" xmlns:ns2="3e7fb39e-4c25-41c4-8641-01b3490dde1a" xmlns:ns3="2b14d44f-3665-45bb-b3f8-9dc4c5cdeb14" targetNamespace="http://schemas.microsoft.com/office/2006/metadata/properties" ma:root="true" ma:fieldsID="04881643bc466bcd734a8820626fdfe9" ns2:_="" ns3:_="">
    <xsd:import namespace="3e7fb39e-4c25-41c4-8641-01b3490dde1a"/>
    <xsd:import namespace="2b14d44f-3665-45bb-b3f8-9dc4c5cdeb1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_Flow_SignoffStatu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E5B21AA-9512-485F-AD28-0E216667BA4C}" ma:internalName="TaxCatchAll" ma:showField="CatchAllData" ma:web="{5d028377-22e5-4fb6-91e7-2036b519de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14d44f-3665-45bb-b3f8-9dc4c5cdeb1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_Flow_SignoffStatus" ma:index="25" nillable="true" ma:displayName="承認の状態" ma:internalName="_x627f__x8a8d__x306e__x72b6__x614b_">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8E60EB-3081-4453-9A71-65337A9F5861}">
  <ds:schemaRefs>
    <ds:schemaRef ds:uri="http://schemas.microsoft.com/office/2006/documentManagement/types"/>
    <ds:schemaRef ds:uri="http://purl.org/dc/elements/1.1/"/>
    <ds:schemaRef ds:uri="http://schemas.microsoft.com/office/2006/metadata/properties"/>
    <ds:schemaRef ds:uri="3e7fb39e-4c25-41c4-8641-01b3490dde1a"/>
    <ds:schemaRef ds:uri="http://purl.org/dc/terms/"/>
    <ds:schemaRef ds:uri="http://schemas.openxmlformats.org/package/2006/metadata/core-properties"/>
    <ds:schemaRef ds:uri="http://purl.org/dc/dcmitype/"/>
    <ds:schemaRef ds:uri="http://schemas.microsoft.com/office/infopath/2007/PartnerControls"/>
    <ds:schemaRef ds:uri="2b14d44f-3665-45bb-b3f8-9dc4c5cdeb14"/>
    <ds:schemaRef ds:uri="http://www.w3.org/XML/1998/namespace"/>
  </ds:schemaRefs>
</ds:datastoreItem>
</file>

<file path=customXml/itemProps2.xml><?xml version="1.0" encoding="utf-8"?>
<ds:datastoreItem xmlns:ds="http://schemas.openxmlformats.org/officeDocument/2006/customXml" ds:itemID="{EEA260EB-4F2B-401E-96DB-4C02492A8E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7fb39e-4c25-41c4-8641-01b3490dde1a"/>
    <ds:schemaRef ds:uri="2b14d44f-3665-45bb-b3f8-9dc4c5cdeb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98AE19-5607-4AD2-999F-C8CC3CB06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見積発行依頼書（入力画面）</vt:lpstr>
      <vt:lpstr>使用申込書（入力画面）</vt:lpstr>
      <vt:lpstr>←シート保護（HP掲載時は…）非表示→</vt:lpstr>
      <vt:lpstr>記入例【非表示】</vt:lpstr>
      <vt:lpstr>入力規則【非表示】</vt:lpstr>
      <vt:lpstr>記入例【非表示】!Print_Area</vt:lpstr>
      <vt:lpstr>'見積発行依頼書（入力画面）'!Print_Area</vt:lpstr>
      <vt:lpstr>'使用申込書（入力画面）'!Print_Area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NISSEKI</dc:creator>
  <cp:keywords/>
  <dc:description/>
  <cp:lastModifiedBy>琢士 入江</cp:lastModifiedBy>
  <cp:revision/>
  <cp:lastPrinted>2024-02-01T04:54:58Z</cp:lastPrinted>
  <dcterms:created xsi:type="dcterms:W3CDTF">2017-06-06T01:00:51Z</dcterms:created>
  <dcterms:modified xsi:type="dcterms:W3CDTF">2024-04-17T04:04:24Z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0x010100D70F07F78A017B46B28587C47C90F011</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83797700</vt:r8>
  </property>
</Properties>
</file>